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7211 - 项目支出预算表（分资金性质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<sst xmlns="http://schemas.openxmlformats.org/spreadsheetml/2006/main" count="167" uniqueCount="152">
  <si>
    <t>附件2</t>
  </si>
  <si>
    <t>项目支出预算表（分资金性质）</t>
  </si>
  <si>
    <t>部门（单位）：青岛市黄岛区住房和城乡建设局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</si>
  <si>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</si>
  <si>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</si>
  <si>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</si>
  <si>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</si>
  <si>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</si>
  <si>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</si>
  <si>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</si>
  <si>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</si>
  <si>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</si>
  <si>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</si>
  <si>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</si>
  <si>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</si>
  <si>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</si>
  <si>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</si>
  <si>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</si>
  <si>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财政拨款安排结转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</si>
  <si>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</si>
  <si>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</si>
  <si>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</si>
  <si>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</si>
  <si>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</si>
  <si>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</si>
  <si>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</si>
  <si>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</si>
  <si>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</si>
  <si>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</si>
  <si>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</si>
  <si>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</si>
  <si>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</si>
  <si>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</si>
  <si>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</si>
  <si>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</si>
  <si>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</si>
  <si>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</si>
  <si>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</si>
  <si>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</si>
  <si>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</si>
  <si>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</si>
  <si>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</si>
  <si>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</si>
  <si>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</si>
  <si>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</si>
  <si>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</si>
  <si>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</si>
  <si>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</si>
  <si>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</si>
  <si>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</si>
  <si>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</si>
  <si>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</si>
  <si>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</si>
  <si>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</si>
  <si>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</si>
  <si>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</si>
  <si>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</si>
  <si>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</si>
  <si>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</si>
  <si>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</si>
  <si>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215</t>
  </si>
  <si>
    <t>青岛市黄岛区住房和城乡建设局</t>
  </si>
  <si>
    <t>215001</t>
  </si>
  <si>
    <t>青岛市黄岛区住房和城乡建设局(本级)</t>
  </si>
  <si>
    <t>37021125002202150022Q</t>
  </si>
  <si>
    <t>四1221-乡村振兴（补充）工作经费</t>
  </si>
  <si>
    <t>37021125002202150023P</t>
  </si>
  <si>
    <t>四1022-水电运行费</t>
  </si>
  <si>
    <t>37021125002202150024W</t>
  </si>
  <si>
    <t>四1221-契税补贴资金</t>
  </si>
  <si>
    <t>370211250022021500255</t>
  </si>
  <si>
    <t>三513-劳务派遣人员费用</t>
  </si>
  <si>
    <t>37021125512802150004K</t>
  </si>
  <si>
    <t>四123-施工图设计文件数字化联审系统运维费</t>
  </si>
  <si>
    <t>37021125600902150003Y</t>
  </si>
  <si>
    <t>五15-农村无害化卫生改厕后续管护费用</t>
  </si>
  <si>
    <t>370211256009021500044</t>
  </si>
  <si>
    <t>四1221-农村300户以上公厕管护费用</t>
  </si>
  <si>
    <t>37021125680702150002D</t>
  </si>
  <si>
    <t>五135-既有住宅加装电梯奖补资金</t>
  </si>
  <si>
    <t>37021125680902150004Y</t>
  </si>
  <si>
    <t>四1221-施工图审查费</t>
  </si>
  <si>
    <t>370211240180021500020</t>
  </si>
  <si>
    <t>2024年公共建筑节能改造项目奖补资金（省级）</t>
  </si>
  <si>
    <t>3702112450PQ02150008Q</t>
  </si>
  <si>
    <t>老旧小区改造资金（市级）</t>
  </si>
  <si>
    <t>37021124600902150002P</t>
  </si>
  <si>
    <t>农村改厕后续管护奖补资金(市级）</t>
  </si>
  <si>
    <t>370211240180021500044</t>
  </si>
  <si>
    <t>2024年公共建筑节能改造项目奖补资金（市级）</t>
  </si>
  <si>
    <t>3702112450PQ02150042W</t>
  </si>
  <si>
    <t>2023年老旧小区改造项目（配套道路、通讯及燃气等部分）</t>
  </si>
  <si>
    <t>370211246807021500025</t>
  </si>
  <si>
    <t>既有住宅加装电梯奖补资金（市级）</t>
  </si>
  <si>
    <t>37021124261002150002F</t>
  </si>
  <si>
    <t>施工总承包一级（甲级）资质建筑企业市级奖励资金（资质升级迁入奖励）</t>
  </si>
  <si>
    <t>37021125485002150003M</t>
  </si>
  <si>
    <t>农村危房改造补助资金（市级）</t>
  </si>
  <si>
    <t>37021125485002150004T</t>
  </si>
  <si>
    <t>农村危房改造补助资金（中央）</t>
  </si>
  <si>
    <t>215002</t>
  </si>
  <si>
    <t>青岛市黄岛区建筑工程管理服务中心</t>
  </si>
  <si>
    <t>370211250022021500218</t>
  </si>
  <si>
    <t>四1022-独立办公场所水电暖及物业费等</t>
  </si>
  <si>
    <t>370211256875021500027</t>
  </si>
  <si>
    <t>四1222-城建档案管理专项经费</t>
  </si>
  <si>
    <t>37021125687602150002A</t>
  </si>
  <si>
    <t>四1222-建筑业第三方技术指导服务项目</t>
  </si>
  <si>
    <t>37021125687702150002J</t>
  </si>
  <si>
    <t>四1222-建设工程消防监督管理、验收、备案和抽查第三方技术指导服务</t>
  </si>
  <si>
    <t>370211256878021500028</t>
  </si>
  <si>
    <t>四1222-建设工程重要原材料及主体结构抽检项目</t>
  </si>
  <si>
    <t>370211256879021500020</t>
  </si>
  <si>
    <t>四1222-建筑施工安全管理人员考核专项经费</t>
  </si>
  <si>
    <t>370211256880021500023</t>
  </si>
  <si>
    <t>四1222-检测起重机械项目</t>
  </si>
  <si>
    <t>370211256881021500020</t>
  </si>
  <si>
    <t>四1222-‘安全管家”房建项目检查评估费用</t>
  </si>
  <si>
    <t>37021125688202150003F</t>
  </si>
  <si>
    <t>四1222-‘安全管家”施工企业检查评估费用</t>
  </si>
  <si>
    <t>37021124688902150004H</t>
  </si>
  <si>
    <t>促进建筑业高质量发展资金（智慧工地奖励）市级资金</t>
  </si>
  <si>
    <t>37021124688902150003C</t>
  </si>
  <si>
    <t>促进建筑业高质量发展资金（获奖项目奖励）市级资金</t>
  </si>
  <si>
    <t>215013</t>
  </si>
  <si>
    <t>青岛市黄岛区住房发展保障中心</t>
  </si>
  <si>
    <t>37021125002202150015L</t>
  </si>
  <si>
    <t>四1222白蚁灭治工作经费</t>
  </si>
  <si>
    <t>37021125002202150016P</t>
  </si>
  <si>
    <t>三513编制外人员工资</t>
  </si>
  <si>
    <t>370211250022021500170</t>
  </si>
  <si>
    <t>四1222保障房租赁住房工作经费</t>
  </si>
  <si>
    <t>37021125002202150018M</t>
  </si>
  <si>
    <t>四1222村居改造方案审核咨询服务费</t>
  </si>
  <si>
    <t>37021125002202150019D</t>
  </si>
  <si>
    <t>四1222房屋使用安全监督管理专项经费</t>
  </si>
  <si>
    <t>37021125002202150020B</t>
  </si>
  <si>
    <t>四1022独立办公场所运行维护费</t>
  </si>
  <si>
    <t>37021125480202150002A</t>
  </si>
  <si>
    <t>五135公共租赁住房补贴</t>
  </si>
  <si>
    <t>370211254803021500029</t>
  </si>
  <si>
    <t>四1221辛安公租房3号楼租金差额补贴</t>
  </si>
  <si>
    <t>37021125485802150002H</t>
  </si>
  <si>
    <t>中央财政城镇保障性安居工程补助资金</t>
  </si>
  <si>
    <t>37021125512802150002F</t>
  </si>
  <si>
    <t>四123网络接入及系统运维费</t>
  </si>
  <si>
    <t>370211244859021500021</t>
  </si>
  <si>
    <t>保障性租赁住房建设筹集</t>
  </si>
  <si>
    <t>37021124480102150002H</t>
  </si>
  <si>
    <t>新就业无房职工住房租赁补贴资金</t>
  </si>
  <si>
    <t>37021124053202150002U</t>
  </si>
  <si>
    <t>美丽村居建设试点奖补资金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</si>
</sst>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_ ;\-#,##0.00;;"/>
  </numFmts>
  <fonts count="27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8"/>
      <name val="宋体"/>
      <charset val="134"/>
    </font>
    <font>
      <sz val="10"/>
      <name val="宋体"/>
      <charset val="134"/>
      <scheme val="minor"/>
    </font>
    <font>
      <sz val="7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176" fontId="1" fillId="0" borderId="0">
      <alignment vertical="top"/>
    </xf>
    <xf numFmtId="177" fontId="1" fillId="0" borderId="0">
      <alignment vertical="top"/>
    </xf>
    <xf numFmtId="9" fontId="1" fillId="0" borderId="0">
      <alignment vertical="top"/>
    </xf>
    <xf numFmtId="178" fontId="1" fillId="0" borderId="0">
      <alignment vertical="top"/>
    </xf>
    <xf numFmtId="179" fontId="1" fillId="0" borderId="0">
      <alignment vertical="top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4" borderId="6">
      <alignment vertical="top"/>
    </xf>
    <xf numFmtId="0" fontId="10" fillId="0" borderId="0">
      <alignment vertical="top"/>
    </xf>
    <xf numFmtId="0" fontId="11" fillId="0" borderId="0">
      <alignment vertical="top"/>
    </xf>
    <xf numFmtId="0" fontId="12" fillId="0" borderId="0">
      <alignment vertical="top"/>
    </xf>
    <xf numFmtId="0" fontId="13" fillId="0" borderId="7">
      <alignment vertical="top"/>
    </xf>
    <xf numFmtId="0" fontId="14" fillId="0" borderId="8">
      <alignment vertical="top"/>
    </xf>
    <xf numFmtId="0" fontId="15" fillId="0" borderId="9">
      <alignment vertical="top"/>
    </xf>
    <xf numFmtId="0" fontId="15" fillId="0" borderId="0">
      <alignment vertical="top"/>
    </xf>
    <xf numFmtId="0" fontId="16" fillId="5" borderId="10">
      <alignment vertical="top"/>
    </xf>
    <xf numFmtId="0" fontId="17" fillId="6" borderId="11">
      <alignment vertical="top"/>
    </xf>
    <xf numFmtId="0" fontId="18" fillId="6" borderId="10">
      <alignment vertical="top"/>
    </xf>
    <xf numFmtId="0" fontId="19" fillId="7" borderId="12">
      <alignment vertical="top"/>
    </xf>
    <xf numFmtId="0" fontId="20" fillId="0" borderId="13">
      <alignment vertical="top"/>
    </xf>
    <xf numFmtId="0" fontId="21" fillId="0" borderId="14">
      <alignment vertical="top"/>
    </xf>
    <xf numFmtId="0" fontId="22" fillId="8" borderId="0">
      <alignment vertical="top"/>
    </xf>
    <xf numFmtId="0" fontId="23" fillId="9" borderId="0">
      <alignment vertical="top"/>
    </xf>
    <xf numFmtId="0" fontId="24" fillId="10" borderId="0">
      <alignment vertical="top"/>
    </xf>
    <xf numFmtId="0" fontId="25" fillId="11" borderId="0">
      <alignment vertical="top"/>
    </xf>
    <xf numFmtId="0" fontId="26" fillId="12" borderId="0">
      <alignment vertical="top"/>
    </xf>
    <xf numFmtId="0" fontId="26" fillId="13" borderId="0">
      <alignment vertical="top"/>
    </xf>
    <xf numFmtId="0" fontId="25" fillId="14" borderId="0">
      <alignment vertical="top"/>
    </xf>
    <xf numFmtId="0" fontId="25" fillId="15" borderId="0">
      <alignment vertical="top"/>
    </xf>
    <xf numFmtId="0" fontId="26" fillId="2" borderId="0">
      <alignment vertical="top"/>
    </xf>
    <xf numFmtId="0" fontId="26" fillId="16" borderId="0">
      <alignment vertical="top"/>
    </xf>
    <xf numFmtId="0" fontId="25" fillId="17" borderId="0">
      <alignment vertical="top"/>
    </xf>
    <xf numFmtId="0" fontId="25" fillId="18" borderId="0">
      <alignment vertical="top"/>
    </xf>
    <xf numFmtId="0" fontId="26" fillId="19" borderId="0">
      <alignment vertical="top"/>
    </xf>
    <xf numFmtId="0" fontId="26" fillId="20" borderId="0">
      <alignment vertical="top"/>
    </xf>
    <xf numFmtId="0" fontId="25" fillId="21" borderId="0">
      <alignment vertical="top"/>
    </xf>
    <xf numFmtId="0" fontId="25" fillId="22" borderId="0">
      <alignment vertical="top"/>
    </xf>
    <xf numFmtId="0" fontId="26" fillId="23" borderId="0">
      <alignment vertical="top"/>
    </xf>
    <xf numFmtId="0" fontId="26" fillId="24" borderId="0">
      <alignment vertical="top"/>
    </xf>
    <xf numFmtId="0" fontId="25" fillId="25" borderId="0">
      <alignment vertical="top"/>
    </xf>
    <xf numFmtId="0" fontId="25" fillId="26" borderId="0">
      <alignment vertical="top"/>
    </xf>
    <xf numFmtId="0" fontId="26" fillId="27" borderId="0">
      <alignment vertical="top"/>
    </xf>
    <xf numFmtId="0" fontId="26" fillId="28" borderId="0">
      <alignment vertical="top"/>
    </xf>
    <xf numFmtId="0" fontId="25" fillId="29" borderId="0">
      <alignment vertical="top"/>
    </xf>
    <xf numFmtId="0" fontId="25" fillId="30" borderId="0">
      <alignment vertical="top"/>
    </xf>
    <xf numFmtId="0" fontId="26" fillId="31" borderId="0">
      <alignment vertical="top"/>
    </xf>
    <xf numFmtId="0" fontId="26" fillId="3" borderId="0">
      <alignment vertical="top"/>
    </xf>
    <xf numFmtId="0" fontId="25" fillId="32" borderId="0">
      <alignment vertical="top"/>
    </xf>
  </cellStyleXfs>
  <cellXfs count="27">
    <xf numFmtId="0" fontId="0" fillId="0" borderId="0" xfId="0" applyFont="1">
      <alignment vertical="top"/>
    </xf>
    <xf numFmtId="0" fontId="1" fillId="0" borderId="0" xfId="0" applyFont="1" applyAlignment="1">
      <alignment vertical="top" wrapText="1"/>
    </xf>
    <xf numFmtId="0" fontId="0" fillId="0" borderId="0" xfId="0" applyFont="1" applyFill="1">
      <alignment vertical="top"/>
    </xf>
    <xf numFmtId="0" fontId="0" fillId="2" borderId="0" xfId="0" applyFont="1" applyFill="1">
      <alignment vertical="top"/>
    </xf>
    <xf numFmtId="0" fontId="0" fillId="3" borderId="0" xfId="0" applyFont="1" applyFill="1">
      <alignment vertical="top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>
      <alignment vertical="top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left" vertical="center"/>
    </xf>
    <xf numFmtId="180" fontId="2" fillId="0" borderId="2" xfId="0" applyNumberFormat="1" applyFont="1" applyFill="1" applyBorder="1" applyAlignment="1">
      <alignment horizontal="right" vertical="center"/>
    </xf>
    <xf numFmtId="180" fontId="2" fillId="0" borderId="5" xfId="0" applyNumberFormat="1" applyFont="1" applyFill="1" applyBorder="1" applyAlignment="1">
      <alignment horizontal="right" vertical="center"/>
    </xf>
    <xf numFmtId="49" fontId="2" fillId="0" borderId="5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6" fillId="0" borderId="0" xfId="0" applyFont="1" applyFill="1">
      <alignment vertical="top"/>
    </xf>
    <xf numFmtId="0" fontId="7" fillId="0" borderId="0" xfId="0" applyFont="1" applyFill="1" applyAlignment="1">
      <alignment vertical="top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49" fontId="2" fillId="0" borderId="5" xfId="0" applyNumberFormat="1" applyFont="1" applyFill="1" applyBorder="1" applyAlignment="1" quotePrefix="1">
      <alignment horizontal="left" vertical="center"/>
    </xf>
    <xf numFmtId="0" fontId="5" fillId="0" borderId="2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56"/>
  <sheetViews>
    <sheetView tabSelected="1" workbookViewId="0">
      <pane ySplit="8" topLeftCell="A9" activePane="bottomLeft" state="frozen"/>
      <selection/>
      <selection pane="bottomLeft" activeCell="D40" sqref="A1:BC55"/>
    </sheetView>
  </sheetViews>
  <sheetFormatPr defaultColWidth="8.85" defaultRowHeight="15" customHeight="1"/>
  <cols>
    <col min="1" max="1" width="12.7083333333333" customWidth="1"/>
    <col min="2" max="2" width="37.7083333333333" customWidth="1"/>
    <col min="3" max="3" width="22.425" customWidth="1"/>
    <col min="4" max="4" width="36" customWidth="1"/>
    <col min="5" max="14" width="18.2833333333333" customWidth="1"/>
    <col min="15" max="15" width="18.85" customWidth="1"/>
    <col min="16" max="17" width="18.2833333333333" customWidth="1"/>
    <col min="18" max="18" width="18.85" customWidth="1"/>
    <col min="19" max="49" width="18.2833333333333" customWidth="1"/>
    <col min="50" max="55" width="8.85" hidden="1" customWidth="1"/>
  </cols>
  <sheetData>
    <row r="1" ht="19.5" customHeight="1" spans="1:55">
      <c r="A1" s="5" t="s">
        <v>0</v>
      </c>
      <c r="B1" s="5"/>
      <c r="C1" s="5"/>
      <c r="D1" s="5"/>
      <c r="E1" s="6"/>
      <c r="F1" s="7"/>
      <c r="G1" s="7"/>
      <c r="H1" s="7"/>
      <c r="I1" s="7"/>
      <c r="J1" s="7"/>
      <c r="K1" s="7"/>
      <c r="L1" s="7"/>
      <c r="M1" s="7"/>
      <c r="N1" s="7"/>
      <c r="O1" s="6"/>
      <c r="P1" s="7"/>
      <c r="Q1" s="7"/>
      <c r="R1" s="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6"/>
      <c r="AY1" s="23"/>
      <c r="AZ1" s="23"/>
      <c r="BA1" s="23"/>
      <c r="BB1" s="23"/>
      <c r="BC1" s="23"/>
    </row>
    <row r="2" ht="38.1" customHeight="1" spans="1:5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6"/>
      <c r="AY2" s="23"/>
      <c r="AZ2" s="23"/>
      <c r="BA2" s="23"/>
      <c r="BB2" s="23"/>
      <c r="BC2" s="23"/>
    </row>
    <row r="3" ht="19.5" customHeight="1" spans="1:55">
      <c r="A3" s="5" t="s">
        <v>2</v>
      </c>
      <c r="B3" s="9" t="s">
        <v>3</v>
      </c>
      <c r="C3" s="5"/>
      <c r="D3" s="9" t="s">
        <v>3</v>
      </c>
      <c r="E3" s="5"/>
      <c r="F3" s="5"/>
      <c r="G3" s="7"/>
      <c r="H3" s="7"/>
      <c r="I3" s="7"/>
      <c r="J3" s="7"/>
      <c r="K3" s="7"/>
      <c r="L3" s="7"/>
      <c r="M3" s="7"/>
      <c r="N3" s="7"/>
      <c r="O3" s="6"/>
      <c r="P3" s="7"/>
      <c r="Q3" s="7"/>
      <c r="R3" s="6"/>
      <c r="S3" s="7"/>
      <c r="T3" s="7"/>
      <c r="U3" s="7"/>
      <c r="V3" s="7"/>
      <c r="W3" s="7"/>
      <c r="X3" s="7"/>
      <c r="Y3" s="7"/>
      <c r="Z3" s="7"/>
      <c r="AA3" s="7"/>
      <c r="AB3" s="22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22" t="s">
        <v>4</v>
      </c>
      <c r="AU3" s="22"/>
      <c r="AV3" s="22"/>
      <c r="AW3" s="22"/>
      <c r="AX3" s="6"/>
      <c r="AY3" s="23"/>
      <c r="AZ3" s="23"/>
      <c r="BA3" s="23"/>
      <c r="BB3" s="23"/>
      <c r="BC3" s="23"/>
    </row>
    <row r="4" s="1" customFormat="1" ht="19.5" customHeight="1" spans="1:55">
      <c r="A4" s="10" t="s">
        <v>5</v>
      </c>
      <c r="B4" s="11" t="s">
        <v>6</v>
      </c>
      <c r="C4" s="10" t="s">
        <v>7</v>
      </c>
      <c r="D4" s="11" t="s">
        <v>8</v>
      </c>
      <c r="E4" s="12" t="s">
        <v>9</v>
      </c>
      <c r="F4" s="13" t="s">
        <v>10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 t="s">
        <v>11</v>
      </c>
      <c r="AO4" s="13"/>
      <c r="AP4" s="13"/>
      <c r="AQ4" s="13"/>
      <c r="AR4" s="13"/>
      <c r="AS4" s="13"/>
      <c r="AT4" s="13"/>
      <c r="AU4" s="13"/>
      <c r="AV4" s="13"/>
      <c r="AW4" s="13"/>
      <c r="AX4" s="24"/>
      <c r="AY4" s="23"/>
      <c r="AZ4" s="23"/>
      <c r="BA4" s="23"/>
      <c r="BB4" s="23"/>
      <c r="BC4" s="23"/>
    </row>
    <row r="5" s="1" customFormat="1" ht="19.5" customHeight="1" spans="1:55">
      <c r="A5" s="10"/>
      <c r="B5" s="11"/>
      <c r="C5" s="10"/>
      <c r="D5" s="11"/>
      <c r="E5" s="14"/>
      <c r="F5" s="11" t="s">
        <v>12</v>
      </c>
      <c r="G5" s="13" t="s">
        <v>13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1" t="s">
        <v>14</v>
      </c>
      <c r="AH5" s="13" t="s">
        <v>15</v>
      </c>
      <c r="AI5" s="13"/>
      <c r="AJ5" s="13"/>
      <c r="AK5" s="13"/>
      <c r="AL5" s="13"/>
      <c r="AM5" s="13"/>
      <c r="AN5" s="11" t="s">
        <v>16</v>
      </c>
      <c r="AO5" s="13" t="s">
        <v>17</v>
      </c>
      <c r="AP5" s="13"/>
      <c r="AQ5" s="13"/>
      <c r="AR5" s="13"/>
      <c r="AS5" s="13"/>
      <c r="AT5" s="13"/>
      <c r="AU5" s="13"/>
      <c r="AV5" s="11" t="s">
        <v>14</v>
      </c>
      <c r="AW5" s="11" t="s">
        <v>15</v>
      </c>
      <c r="AX5" s="10" t="s">
        <v>18</v>
      </c>
      <c r="AY5" s="25"/>
      <c r="AZ5" s="25"/>
      <c r="BA5" s="25"/>
      <c r="BB5" s="25"/>
      <c r="BC5" s="25"/>
    </row>
    <row r="6" s="1" customFormat="1" ht="19.5" customHeight="1" spans="1:55">
      <c r="A6" s="10"/>
      <c r="B6" s="11"/>
      <c r="C6" s="10"/>
      <c r="D6" s="11"/>
      <c r="E6" s="14"/>
      <c r="F6" s="11"/>
      <c r="G6" s="11" t="s">
        <v>19</v>
      </c>
      <c r="H6" s="13" t="s">
        <v>20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 t="s">
        <v>21</v>
      </c>
      <c r="Y6" s="13"/>
      <c r="Z6" s="13"/>
      <c r="AA6" s="13"/>
      <c r="AB6" s="13"/>
      <c r="AC6" s="13"/>
      <c r="AD6" s="13" t="s">
        <v>22</v>
      </c>
      <c r="AE6" s="13"/>
      <c r="AF6" s="13"/>
      <c r="AG6" s="11"/>
      <c r="AH6" s="11" t="s">
        <v>23</v>
      </c>
      <c r="AI6" s="11" t="s">
        <v>24</v>
      </c>
      <c r="AJ6" s="11" t="s">
        <v>25</v>
      </c>
      <c r="AK6" s="11" t="s">
        <v>26</v>
      </c>
      <c r="AL6" s="11" t="s">
        <v>27</v>
      </c>
      <c r="AM6" s="11" t="s">
        <v>28</v>
      </c>
      <c r="AN6" s="11"/>
      <c r="AO6" s="11" t="s">
        <v>29</v>
      </c>
      <c r="AP6" s="13" t="s">
        <v>20</v>
      </c>
      <c r="AQ6" s="13"/>
      <c r="AR6" s="13"/>
      <c r="AS6" s="11" t="s">
        <v>30</v>
      </c>
      <c r="AT6" s="11" t="s">
        <v>31</v>
      </c>
      <c r="AU6" s="11" t="s">
        <v>32</v>
      </c>
      <c r="AV6" s="11"/>
      <c r="AW6" s="11"/>
      <c r="AX6" s="10" t="s">
        <v>20</v>
      </c>
      <c r="AY6" s="10" t="s">
        <v>30</v>
      </c>
      <c r="AZ6" s="10" t="s">
        <v>31</v>
      </c>
      <c r="BA6" s="10" t="s">
        <v>32</v>
      </c>
      <c r="BB6" s="10"/>
      <c r="BC6" s="10"/>
    </row>
    <row r="7" s="1" customFormat="1" ht="19.5" customHeight="1" spans="1:55">
      <c r="A7" s="10"/>
      <c r="B7" s="11"/>
      <c r="C7" s="10"/>
      <c r="D7" s="11"/>
      <c r="E7" s="14"/>
      <c r="F7" s="11"/>
      <c r="G7" s="11"/>
      <c r="H7" s="11" t="s">
        <v>33</v>
      </c>
      <c r="I7" s="13" t="s">
        <v>20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1" t="s">
        <v>34</v>
      </c>
      <c r="V7" s="11" t="s">
        <v>35</v>
      </c>
      <c r="W7" s="11" t="s">
        <v>36</v>
      </c>
      <c r="X7" s="11" t="s">
        <v>37</v>
      </c>
      <c r="Y7" s="13" t="s">
        <v>30</v>
      </c>
      <c r="Z7" s="13"/>
      <c r="AA7" s="13"/>
      <c r="AB7" s="13"/>
      <c r="AC7" s="11" t="s">
        <v>38</v>
      </c>
      <c r="AD7" s="11" t="s">
        <v>39</v>
      </c>
      <c r="AE7" s="11" t="s">
        <v>40</v>
      </c>
      <c r="AF7" s="11" t="s">
        <v>41</v>
      </c>
      <c r="AG7" s="11"/>
      <c r="AH7" s="11"/>
      <c r="AI7" s="11"/>
      <c r="AJ7" s="11"/>
      <c r="AK7" s="11"/>
      <c r="AL7" s="11"/>
      <c r="AM7" s="11"/>
      <c r="AN7" s="11"/>
      <c r="AO7" s="11"/>
      <c r="AP7" s="11" t="s">
        <v>42</v>
      </c>
      <c r="AQ7" s="11" t="s">
        <v>43</v>
      </c>
      <c r="AR7" s="11" t="s">
        <v>44</v>
      </c>
      <c r="AS7" s="11"/>
      <c r="AT7" s="11"/>
      <c r="AU7" s="11"/>
      <c r="AV7" s="11"/>
      <c r="AW7" s="11"/>
      <c r="AX7" s="25"/>
      <c r="AY7" s="25"/>
      <c r="AZ7" s="25"/>
      <c r="BA7" s="10" t="s">
        <v>20</v>
      </c>
      <c r="BB7" s="10" t="s">
        <v>30</v>
      </c>
      <c r="BC7" s="10" t="s">
        <v>45</v>
      </c>
    </row>
    <row r="8" s="1" customFormat="1" ht="33.6" customHeight="1" spans="1:55">
      <c r="A8" s="10"/>
      <c r="B8" s="11"/>
      <c r="C8" s="10"/>
      <c r="D8" s="11"/>
      <c r="E8" s="14"/>
      <c r="F8" s="11"/>
      <c r="G8" s="11"/>
      <c r="H8" s="11"/>
      <c r="I8" s="21" t="s">
        <v>46</v>
      </c>
      <c r="J8" s="21" t="s">
        <v>43</v>
      </c>
      <c r="K8" s="21" t="s">
        <v>47</v>
      </c>
      <c r="L8" s="21" t="s">
        <v>48</v>
      </c>
      <c r="M8" s="21" t="s">
        <v>49</v>
      </c>
      <c r="N8" s="21" t="s">
        <v>50</v>
      </c>
      <c r="O8" s="21" t="s">
        <v>40</v>
      </c>
      <c r="P8" s="21" t="s">
        <v>51</v>
      </c>
      <c r="Q8" s="21" t="s">
        <v>52</v>
      </c>
      <c r="R8" s="21" t="s">
        <v>53</v>
      </c>
      <c r="S8" s="21" t="s">
        <v>54</v>
      </c>
      <c r="T8" s="21" t="s">
        <v>55</v>
      </c>
      <c r="U8" s="11"/>
      <c r="V8" s="11"/>
      <c r="W8" s="11"/>
      <c r="X8" s="11"/>
      <c r="Y8" s="21" t="s">
        <v>46</v>
      </c>
      <c r="Z8" s="21" t="s">
        <v>56</v>
      </c>
      <c r="AA8" s="21" t="s">
        <v>57</v>
      </c>
      <c r="AB8" s="21" t="s">
        <v>58</v>
      </c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25"/>
      <c r="AY8" s="25"/>
      <c r="AZ8" s="25"/>
      <c r="BA8" s="10"/>
      <c r="BB8" s="10"/>
      <c r="BC8" s="10"/>
    </row>
    <row r="9" ht="19.5" customHeight="1" spans="1:55">
      <c r="A9" s="15"/>
      <c r="B9" s="16" t="s">
        <v>59</v>
      </c>
      <c r="C9" s="16"/>
      <c r="D9" s="16"/>
      <c r="E9" s="17">
        <f t="shared" ref="E9:E20" si="0">SUM(F9,AN9)</f>
        <v>16193.499644</v>
      </c>
      <c r="F9" s="18">
        <f t="shared" ref="F9:F20" si="1">SUM(G9,AG9,AH9)</f>
        <v>16193.499644</v>
      </c>
      <c r="G9" s="18">
        <f>H9+X9</f>
        <v>16193.499644</v>
      </c>
      <c r="H9" s="18">
        <f>I9</f>
        <v>14773.391644</v>
      </c>
      <c r="I9" s="18">
        <f>J9+S9</f>
        <v>14773.391644</v>
      </c>
      <c r="J9" s="18">
        <v>1752.860144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f>S10</f>
        <v>13020.5315</v>
      </c>
      <c r="T9" s="18">
        <f t="shared" ref="T9:T20" si="2">I9-SUM(J9:S9)</f>
        <v>0</v>
      </c>
      <c r="U9" s="18">
        <v>0</v>
      </c>
      <c r="V9" s="18">
        <v>0</v>
      </c>
      <c r="W9" s="18">
        <v>0</v>
      </c>
      <c r="X9" s="18">
        <f t="shared" ref="X9:X20" si="3">SUM(Y9,AC9)</f>
        <v>1420.108</v>
      </c>
      <c r="Y9" s="18">
        <f>SUM(Z9:AB9)</f>
        <v>1420.108</v>
      </c>
      <c r="Z9" s="18">
        <v>1362.508</v>
      </c>
      <c r="AA9" s="18">
        <v>0</v>
      </c>
      <c r="AB9" s="18">
        <f>AB11</f>
        <v>57.6</v>
      </c>
      <c r="AC9" s="18">
        <v>0</v>
      </c>
      <c r="AD9" s="18">
        <f t="shared" ref="AD9:AD20" si="4">SUM(AE9,AF9)</f>
        <v>0</v>
      </c>
      <c r="AE9" s="18">
        <v>0</v>
      </c>
      <c r="AF9" s="18">
        <v>0</v>
      </c>
      <c r="AG9" s="18">
        <v>0</v>
      </c>
      <c r="AH9" s="18">
        <f t="shared" ref="AH9:AH20" si="5">SUM(AI9:AM9)</f>
        <v>0</v>
      </c>
      <c r="AI9" s="18">
        <v>0</v>
      </c>
      <c r="AJ9" s="18">
        <v>0</v>
      </c>
      <c r="AK9" s="18">
        <v>0</v>
      </c>
      <c r="AL9" s="18">
        <v>0</v>
      </c>
      <c r="AM9" s="18">
        <v>0</v>
      </c>
      <c r="AN9" s="18">
        <f t="shared" ref="AN9:AN20" si="6">SUM(AO9,AV9,AW9)</f>
        <v>0</v>
      </c>
      <c r="AO9" s="18">
        <f t="shared" ref="AO9:AO20" si="7">SUM(AP9,AS9,AT9,AU9)</f>
        <v>0</v>
      </c>
      <c r="AP9" s="18">
        <f t="shared" ref="AP9:AP20" si="8">IFERROR(AX9-BA9,0)</f>
        <v>0</v>
      </c>
      <c r="AQ9" s="18">
        <v>0</v>
      </c>
      <c r="AR9" s="18">
        <f t="shared" ref="AR9:AR20" si="9">IFERROR((AX9-AQ9-BA9),0)</f>
        <v>0</v>
      </c>
      <c r="AS9" s="18">
        <f t="shared" ref="AS9:AS20" si="10">IFERROR((AY9-BB9),0)</f>
        <v>0</v>
      </c>
      <c r="AT9" s="18">
        <f t="shared" ref="AT9:AT20" si="11">IFERROR((AZ9-BC9),0)</f>
        <v>0</v>
      </c>
      <c r="AU9" s="18">
        <f t="shared" ref="AU9:AU20" si="12">IFERROR(SUM(BA9:BC9),0)</f>
        <v>0</v>
      </c>
      <c r="AV9" s="18">
        <v>0</v>
      </c>
      <c r="AW9" s="18">
        <v>0</v>
      </c>
      <c r="AX9" s="26">
        <v>0</v>
      </c>
      <c r="AY9" s="26">
        <v>0</v>
      </c>
      <c r="AZ9" s="26">
        <v>0</v>
      </c>
      <c r="BA9" s="26">
        <v>0</v>
      </c>
      <c r="BB9" s="26">
        <v>0</v>
      </c>
      <c r="BC9" s="26">
        <v>0</v>
      </c>
    </row>
    <row r="10" ht="19.5" customHeight="1" spans="1:55">
      <c r="A10" s="15" t="s">
        <v>60</v>
      </c>
      <c r="B10" s="16" t="s">
        <v>61</v>
      </c>
      <c r="C10" s="16"/>
      <c r="D10" s="16"/>
      <c r="E10" s="17">
        <f t="shared" si="0"/>
        <v>16193.499644</v>
      </c>
      <c r="F10" s="18">
        <f t="shared" si="1"/>
        <v>16193.499644</v>
      </c>
      <c r="G10" s="18">
        <f>H10+X10</f>
        <v>16193.499644</v>
      </c>
      <c r="H10" s="18">
        <f>I10</f>
        <v>14773.391644</v>
      </c>
      <c r="I10" s="18">
        <f>J10+S10</f>
        <v>14773.391644</v>
      </c>
      <c r="J10" s="18">
        <f>J11+J30+J42</f>
        <v>1752.860144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f>S11+S30+S42</f>
        <v>13020.5315</v>
      </c>
      <c r="T10" s="18">
        <f t="shared" si="2"/>
        <v>0</v>
      </c>
      <c r="U10" s="18">
        <v>0</v>
      </c>
      <c r="V10" s="18">
        <v>0</v>
      </c>
      <c r="W10" s="18">
        <v>0</v>
      </c>
      <c r="X10" s="18">
        <f t="shared" si="3"/>
        <v>1420.108</v>
      </c>
      <c r="Y10" s="18">
        <f>SUM(Z10:AB10)</f>
        <v>1420.108</v>
      </c>
      <c r="Z10" s="18">
        <v>1362.508</v>
      </c>
      <c r="AA10" s="18">
        <v>0</v>
      </c>
      <c r="AB10" s="18">
        <v>57.6</v>
      </c>
      <c r="AC10" s="18">
        <v>0</v>
      </c>
      <c r="AD10" s="18">
        <f t="shared" si="4"/>
        <v>0</v>
      </c>
      <c r="AE10" s="18">
        <v>0</v>
      </c>
      <c r="AF10" s="18">
        <v>0</v>
      </c>
      <c r="AG10" s="18">
        <v>0</v>
      </c>
      <c r="AH10" s="18">
        <f t="shared" si="5"/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f t="shared" si="6"/>
        <v>0</v>
      </c>
      <c r="AO10" s="18">
        <f t="shared" si="7"/>
        <v>0</v>
      </c>
      <c r="AP10" s="18">
        <f t="shared" si="8"/>
        <v>0</v>
      </c>
      <c r="AQ10" s="18">
        <v>0</v>
      </c>
      <c r="AR10" s="18">
        <f t="shared" si="9"/>
        <v>0</v>
      </c>
      <c r="AS10" s="18">
        <f t="shared" si="10"/>
        <v>0</v>
      </c>
      <c r="AT10" s="18">
        <f t="shared" si="11"/>
        <v>0</v>
      </c>
      <c r="AU10" s="18">
        <f t="shared" si="12"/>
        <v>0</v>
      </c>
      <c r="AV10" s="18">
        <v>0</v>
      </c>
      <c r="AW10" s="18">
        <v>0</v>
      </c>
      <c r="AX10" s="26">
        <v>0</v>
      </c>
      <c r="AY10" s="26">
        <v>0</v>
      </c>
      <c r="AZ10" s="26">
        <v>0</v>
      </c>
      <c r="BA10" s="26">
        <v>0</v>
      </c>
      <c r="BB10" s="26">
        <v>0</v>
      </c>
      <c r="BC10" s="26">
        <v>0</v>
      </c>
    </row>
    <row r="11" s="2" customFormat="1" ht="19.5" customHeight="1" spans="1:55">
      <c r="A11" s="15" t="s">
        <v>62</v>
      </c>
      <c r="B11" s="16" t="s">
        <v>63</v>
      </c>
      <c r="C11" s="16"/>
      <c r="D11" s="16"/>
      <c r="E11" s="17">
        <f t="shared" si="0"/>
        <v>8546.580144</v>
      </c>
      <c r="F11" s="18">
        <f t="shared" si="1"/>
        <v>8546.580144</v>
      </c>
      <c r="G11" s="18">
        <f>H11+X11</f>
        <v>8546.580144</v>
      </c>
      <c r="H11" s="18">
        <f>I11</f>
        <v>7380.300144</v>
      </c>
      <c r="I11" s="18">
        <f>J11+S11</f>
        <v>7380.300144</v>
      </c>
      <c r="J11" s="18">
        <v>593.720144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6786.58</v>
      </c>
      <c r="T11" s="18">
        <f t="shared" si="2"/>
        <v>0</v>
      </c>
      <c r="U11" s="18">
        <v>0</v>
      </c>
      <c r="V11" s="18">
        <v>0</v>
      </c>
      <c r="W11" s="18">
        <v>0</v>
      </c>
      <c r="X11" s="18">
        <f t="shared" si="3"/>
        <v>1166.28</v>
      </c>
      <c r="Y11" s="18">
        <f>Z11+AB11</f>
        <v>1166.28</v>
      </c>
      <c r="Z11" s="18">
        <v>1108.68</v>
      </c>
      <c r="AA11" s="18">
        <v>0</v>
      </c>
      <c r="AB11" s="18">
        <v>57.6</v>
      </c>
      <c r="AC11" s="18">
        <v>0</v>
      </c>
      <c r="AD11" s="18">
        <f t="shared" si="4"/>
        <v>0</v>
      </c>
      <c r="AE11" s="18">
        <v>0</v>
      </c>
      <c r="AF11" s="18">
        <v>0</v>
      </c>
      <c r="AG11" s="18">
        <v>0</v>
      </c>
      <c r="AH11" s="18">
        <f t="shared" si="5"/>
        <v>0</v>
      </c>
      <c r="AI11" s="18">
        <v>0</v>
      </c>
      <c r="AJ11" s="18">
        <v>0</v>
      </c>
      <c r="AK11" s="18">
        <v>0</v>
      </c>
      <c r="AL11" s="18">
        <v>0</v>
      </c>
      <c r="AM11" s="18">
        <v>0</v>
      </c>
      <c r="AN11" s="18">
        <f t="shared" si="6"/>
        <v>0</v>
      </c>
      <c r="AO11" s="18">
        <f t="shared" si="7"/>
        <v>0</v>
      </c>
      <c r="AP11" s="18">
        <f t="shared" si="8"/>
        <v>0</v>
      </c>
      <c r="AQ11" s="18">
        <v>0</v>
      </c>
      <c r="AR11" s="18">
        <f t="shared" si="9"/>
        <v>0</v>
      </c>
      <c r="AS11" s="18">
        <f t="shared" si="10"/>
        <v>0</v>
      </c>
      <c r="AT11" s="18">
        <f t="shared" si="11"/>
        <v>0</v>
      </c>
      <c r="AU11" s="18">
        <f t="shared" si="12"/>
        <v>0</v>
      </c>
      <c r="AV11" s="18">
        <v>0</v>
      </c>
      <c r="AW11" s="18">
        <v>0</v>
      </c>
      <c r="AX11" s="26">
        <v>0</v>
      </c>
      <c r="AY11" s="26">
        <v>0</v>
      </c>
      <c r="AZ11" s="26">
        <v>0</v>
      </c>
      <c r="BA11" s="26">
        <v>0</v>
      </c>
      <c r="BB11" s="26">
        <v>0</v>
      </c>
      <c r="BC11" s="26">
        <v>0</v>
      </c>
    </row>
    <row r="12" s="2" customFormat="1" ht="19.5" customHeight="1" spans="1:55">
      <c r="A12" s="15"/>
      <c r="B12" s="16"/>
      <c r="C12" s="16" t="s">
        <v>64</v>
      </c>
      <c r="D12" s="16" t="s">
        <v>65</v>
      </c>
      <c r="E12" s="17">
        <f t="shared" si="0"/>
        <v>1.8</v>
      </c>
      <c r="F12" s="18">
        <f t="shared" si="1"/>
        <v>1.8</v>
      </c>
      <c r="G12" s="18">
        <v>1.8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f t="shared" si="2"/>
        <v>0</v>
      </c>
      <c r="U12" s="18">
        <v>0</v>
      </c>
      <c r="V12" s="18">
        <v>0</v>
      </c>
      <c r="W12" s="18">
        <v>0</v>
      </c>
      <c r="X12" s="18">
        <f t="shared" si="3"/>
        <v>1.8</v>
      </c>
      <c r="Y12" s="18">
        <f t="shared" ref="Y12:Y20" si="13">SUM(Z12:AB12)</f>
        <v>1.8</v>
      </c>
      <c r="Z12" s="18">
        <v>1.8</v>
      </c>
      <c r="AA12" s="18">
        <v>0</v>
      </c>
      <c r="AB12" s="18">
        <v>0</v>
      </c>
      <c r="AC12" s="18">
        <v>0</v>
      </c>
      <c r="AD12" s="18">
        <f t="shared" si="4"/>
        <v>0</v>
      </c>
      <c r="AE12" s="18">
        <v>0</v>
      </c>
      <c r="AF12" s="18">
        <v>0</v>
      </c>
      <c r="AG12" s="18">
        <v>0</v>
      </c>
      <c r="AH12" s="18">
        <f t="shared" si="5"/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f t="shared" si="6"/>
        <v>0</v>
      </c>
      <c r="AO12" s="18">
        <f t="shared" si="7"/>
        <v>0</v>
      </c>
      <c r="AP12" s="18">
        <f t="shared" si="8"/>
        <v>0</v>
      </c>
      <c r="AQ12" s="18">
        <v>0</v>
      </c>
      <c r="AR12" s="18">
        <f t="shared" si="9"/>
        <v>0</v>
      </c>
      <c r="AS12" s="18">
        <f t="shared" si="10"/>
        <v>0</v>
      </c>
      <c r="AT12" s="18">
        <f t="shared" si="11"/>
        <v>0</v>
      </c>
      <c r="AU12" s="18">
        <f t="shared" si="12"/>
        <v>0</v>
      </c>
      <c r="AV12" s="18">
        <v>0</v>
      </c>
      <c r="AW12" s="18">
        <v>0</v>
      </c>
      <c r="AX12" s="26">
        <v>0</v>
      </c>
      <c r="AY12" s="26">
        <v>0</v>
      </c>
      <c r="AZ12" s="26">
        <v>0</v>
      </c>
      <c r="BA12" s="26">
        <v>0</v>
      </c>
      <c r="BB12" s="26">
        <v>0</v>
      </c>
      <c r="BC12" s="26">
        <v>0</v>
      </c>
    </row>
    <row r="13" s="2" customFormat="1" ht="19.5" customHeight="1" spans="1:55">
      <c r="A13" s="15"/>
      <c r="B13" s="16"/>
      <c r="C13" s="16" t="s">
        <v>66</v>
      </c>
      <c r="D13" s="16" t="s">
        <v>67</v>
      </c>
      <c r="E13" s="17">
        <f t="shared" si="0"/>
        <v>12.68</v>
      </c>
      <c r="F13" s="18">
        <f t="shared" si="1"/>
        <v>12.68</v>
      </c>
      <c r="G13" s="18">
        <v>12.68</v>
      </c>
      <c r="H13" s="18">
        <v>12.68</v>
      </c>
      <c r="I13" s="18">
        <v>12.68</v>
      </c>
      <c r="J13" s="18">
        <v>12.68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f t="shared" si="2"/>
        <v>0</v>
      </c>
      <c r="U13" s="18">
        <v>0</v>
      </c>
      <c r="V13" s="18">
        <v>0</v>
      </c>
      <c r="W13" s="18">
        <v>0</v>
      </c>
      <c r="X13" s="18">
        <f t="shared" si="3"/>
        <v>0</v>
      </c>
      <c r="Y13" s="18">
        <f t="shared" si="13"/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f t="shared" si="4"/>
        <v>0</v>
      </c>
      <c r="AE13" s="18">
        <v>0</v>
      </c>
      <c r="AF13" s="18">
        <v>0</v>
      </c>
      <c r="AG13" s="18">
        <v>0</v>
      </c>
      <c r="AH13" s="18">
        <f t="shared" si="5"/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f t="shared" si="6"/>
        <v>0</v>
      </c>
      <c r="AO13" s="18">
        <f t="shared" si="7"/>
        <v>0</v>
      </c>
      <c r="AP13" s="18">
        <f t="shared" si="8"/>
        <v>0</v>
      </c>
      <c r="AQ13" s="18">
        <v>0</v>
      </c>
      <c r="AR13" s="18">
        <f t="shared" si="9"/>
        <v>0</v>
      </c>
      <c r="AS13" s="18">
        <f t="shared" si="10"/>
        <v>0</v>
      </c>
      <c r="AT13" s="18">
        <f t="shared" si="11"/>
        <v>0</v>
      </c>
      <c r="AU13" s="18">
        <f t="shared" si="12"/>
        <v>0</v>
      </c>
      <c r="AV13" s="18">
        <v>0</v>
      </c>
      <c r="AW13" s="18">
        <v>0</v>
      </c>
      <c r="AX13" s="26">
        <v>0</v>
      </c>
      <c r="AY13" s="26">
        <v>0</v>
      </c>
      <c r="AZ13" s="26">
        <v>0</v>
      </c>
      <c r="BA13" s="26">
        <v>0</v>
      </c>
      <c r="BB13" s="26">
        <v>0</v>
      </c>
      <c r="BC13" s="26">
        <v>0</v>
      </c>
    </row>
    <row r="14" s="2" customFormat="1" ht="19.5" customHeight="1" spans="1:55">
      <c r="A14" s="15"/>
      <c r="B14" s="16"/>
      <c r="C14" s="16" t="s">
        <v>68</v>
      </c>
      <c r="D14" s="16" t="s">
        <v>69</v>
      </c>
      <c r="E14" s="17">
        <f t="shared" si="0"/>
        <v>500</v>
      </c>
      <c r="F14" s="18">
        <f t="shared" si="1"/>
        <v>500</v>
      </c>
      <c r="G14" s="18">
        <v>500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f t="shared" si="2"/>
        <v>0</v>
      </c>
      <c r="U14" s="18">
        <v>0</v>
      </c>
      <c r="V14" s="18">
        <v>0</v>
      </c>
      <c r="W14" s="18">
        <v>0</v>
      </c>
      <c r="X14" s="18">
        <f t="shared" si="3"/>
        <v>500</v>
      </c>
      <c r="Y14" s="18">
        <f t="shared" si="13"/>
        <v>500</v>
      </c>
      <c r="Z14" s="18">
        <v>500</v>
      </c>
      <c r="AA14" s="18">
        <v>0</v>
      </c>
      <c r="AB14" s="18">
        <v>0</v>
      </c>
      <c r="AC14" s="18">
        <v>0</v>
      </c>
      <c r="AD14" s="18">
        <f t="shared" si="4"/>
        <v>0</v>
      </c>
      <c r="AE14" s="18">
        <v>0</v>
      </c>
      <c r="AF14" s="18">
        <v>0</v>
      </c>
      <c r="AG14" s="18">
        <v>0</v>
      </c>
      <c r="AH14" s="18">
        <f t="shared" si="5"/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>
        <f t="shared" si="6"/>
        <v>0</v>
      </c>
      <c r="AO14" s="18">
        <f t="shared" si="7"/>
        <v>0</v>
      </c>
      <c r="AP14" s="18">
        <f t="shared" si="8"/>
        <v>0</v>
      </c>
      <c r="AQ14" s="18">
        <v>0</v>
      </c>
      <c r="AR14" s="18">
        <f t="shared" si="9"/>
        <v>0</v>
      </c>
      <c r="AS14" s="18">
        <f t="shared" si="10"/>
        <v>0</v>
      </c>
      <c r="AT14" s="18">
        <f t="shared" si="11"/>
        <v>0</v>
      </c>
      <c r="AU14" s="18">
        <f t="shared" si="12"/>
        <v>0</v>
      </c>
      <c r="AV14" s="18">
        <v>0</v>
      </c>
      <c r="AW14" s="18">
        <v>0</v>
      </c>
      <c r="AX14" s="26">
        <v>0</v>
      </c>
      <c r="AY14" s="26">
        <v>0</v>
      </c>
      <c r="AZ14" s="26">
        <v>0</v>
      </c>
      <c r="BA14" s="26">
        <v>0</v>
      </c>
      <c r="BB14" s="26">
        <v>0</v>
      </c>
      <c r="BC14" s="26">
        <v>0</v>
      </c>
    </row>
    <row r="15" s="2" customFormat="1" ht="19.5" customHeight="1" spans="1:55">
      <c r="A15" s="15"/>
      <c r="B15" s="16"/>
      <c r="C15" s="16" t="s">
        <v>70</v>
      </c>
      <c r="D15" s="16" t="s">
        <v>71</v>
      </c>
      <c r="E15" s="17">
        <f t="shared" si="0"/>
        <v>191.040144</v>
      </c>
      <c r="F15" s="18">
        <f t="shared" si="1"/>
        <v>191.040144</v>
      </c>
      <c r="G15" s="18">
        <v>191.040144</v>
      </c>
      <c r="H15" s="18">
        <v>191.040144</v>
      </c>
      <c r="I15" s="18">
        <v>191.040144</v>
      </c>
      <c r="J15" s="18">
        <v>191.040144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f t="shared" si="2"/>
        <v>0</v>
      </c>
      <c r="U15" s="18">
        <v>0</v>
      </c>
      <c r="V15" s="18">
        <v>0</v>
      </c>
      <c r="W15" s="18">
        <v>0</v>
      </c>
      <c r="X15" s="18">
        <f t="shared" si="3"/>
        <v>0</v>
      </c>
      <c r="Y15" s="18">
        <f t="shared" si="13"/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f t="shared" si="4"/>
        <v>0</v>
      </c>
      <c r="AE15" s="18">
        <v>0</v>
      </c>
      <c r="AF15" s="18">
        <v>0</v>
      </c>
      <c r="AG15" s="18">
        <v>0</v>
      </c>
      <c r="AH15" s="18">
        <f t="shared" si="5"/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f t="shared" si="6"/>
        <v>0</v>
      </c>
      <c r="AO15" s="18">
        <f t="shared" si="7"/>
        <v>0</v>
      </c>
      <c r="AP15" s="18">
        <f t="shared" si="8"/>
        <v>0</v>
      </c>
      <c r="AQ15" s="18">
        <v>0</v>
      </c>
      <c r="AR15" s="18">
        <f t="shared" si="9"/>
        <v>0</v>
      </c>
      <c r="AS15" s="18">
        <f t="shared" si="10"/>
        <v>0</v>
      </c>
      <c r="AT15" s="18">
        <f t="shared" si="11"/>
        <v>0</v>
      </c>
      <c r="AU15" s="18">
        <f t="shared" si="12"/>
        <v>0</v>
      </c>
      <c r="AV15" s="18">
        <v>0</v>
      </c>
      <c r="AW15" s="18">
        <v>0</v>
      </c>
      <c r="AX15" s="26">
        <v>0</v>
      </c>
      <c r="AY15" s="26">
        <v>0</v>
      </c>
      <c r="AZ15" s="26">
        <v>0</v>
      </c>
      <c r="BA15" s="26">
        <v>0</v>
      </c>
      <c r="BB15" s="26">
        <v>0</v>
      </c>
      <c r="BC15" s="26">
        <v>0</v>
      </c>
    </row>
    <row r="16" s="2" customFormat="1" ht="19.5" customHeight="1" spans="1:55">
      <c r="A16" s="15"/>
      <c r="B16" s="16"/>
      <c r="C16" s="16" t="s">
        <v>72</v>
      </c>
      <c r="D16" s="16" t="s">
        <v>73</v>
      </c>
      <c r="E16" s="17">
        <f t="shared" si="0"/>
        <v>2.88</v>
      </c>
      <c r="F16" s="18">
        <f t="shared" si="1"/>
        <v>2.88</v>
      </c>
      <c r="G16" s="18">
        <v>2.88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f t="shared" si="2"/>
        <v>0</v>
      </c>
      <c r="U16" s="18">
        <v>0</v>
      </c>
      <c r="V16" s="18">
        <v>0</v>
      </c>
      <c r="W16" s="18">
        <v>0</v>
      </c>
      <c r="X16" s="18">
        <f t="shared" si="3"/>
        <v>2.88</v>
      </c>
      <c r="Y16" s="18">
        <f t="shared" si="13"/>
        <v>2.88</v>
      </c>
      <c r="Z16" s="18">
        <v>2.88</v>
      </c>
      <c r="AA16" s="18">
        <v>0</v>
      </c>
      <c r="AB16" s="18">
        <v>0</v>
      </c>
      <c r="AC16" s="18">
        <v>0</v>
      </c>
      <c r="AD16" s="18">
        <f t="shared" si="4"/>
        <v>0</v>
      </c>
      <c r="AE16" s="18">
        <v>0</v>
      </c>
      <c r="AF16" s="18">
        <v>0</v>
      </c>
      <c r="AG16" s="18">
        <v>0</v>
      </c>
      <c r="AH16" s="18">
        <f t="shared" si="5"/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</v>
      </c>
      <c r="AN16" s="18">
        <f t="shared" si="6"/>
        <v>0</v>
      </c>
      <c r="AO16" s="18">
        <f t="shared" si="7"/>
        <v>0</v>
      </c>
      <c r="AP16" s="18">
        <f t="shared" si="8"/>
        <v>0</v>
      </c>
      <c r="AQ16" s="18">
        <v>0</v>
      </c>
      <c r="AR16" s="18">
        <f t="shared" si="9"/>
        <v>0</v>
      </c>
      <c r="AS16" s="18">
        <f t="shared" si="10"/>
        <v>0</v>
      </c>
      <c r="AT16" s="18">
        <f t="shared" si="11"/>
        <v>0</v>
      </c>
      <c r="AU16" s="18">
        <f t="shared" si="12"/>
        <v>0</v>
      </c>
      <c r="AV16" s="18">
        <v>0</v>
      </c>
      <c r="AW16" s="18">
        <v>0</v>
      </c>
      <c r="AX16" s="26">
        <v>0</v>
      </c>
      <c r="AY16" s="26">
        <v>0</v>
      </c>
      <c r="AZ16" s="26">
        <v>0</v>
      </c>
      <c r="BA16" s="26">
        <v>0</v>
      </c>
      <c r="BB16" s="26">
        <v>0</v>
      </c>
      <c r="BC16" s="26">
        <v>0</v>
      </c>
    </row>
    <row r="17" s="2" customFormat="1" ht="19.5" customHeight="1" spans="1:55">
      <c r="A17" s="15"/>
      <c r="B17" s="16"/>
      <c r="C17" s="16" t="s">
        <v>74</v>
      </c>
      <c r="D17" s="16" t="s">
        <v>75</v>
      </c>
      <c r="E17" s="17">
        <f t="shared" si="0"/>
        <v>254</v>
      </c>
      <c r="F17" s="18">
        <f t="shared" si="1"/>
        <v>254</v>
      </c>
      <c r="G17" s="18">
        <v>254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f t="shared" si="2"/>
        <v>0</v>
      </c>
      <c r="U17" s="18">
        <v>0</v>
      </c>
      <c r="V17" s="18">
        <v>0</v>
      </c>
      <c r="W17" s="18">
        <v>0</v>
      </c>
      <c r="X17" s="18">
        <f t="shared" si="3"/>
        <v>254</v>
      </c>
      <c r="Y17" s="18">
        <f t="shared" si="13"/>
        <v>254</v>
      </c>
      <c r="Z17" s="18">
        <v>254</v>
      </c>
      <c r="AA17" s="18">
        <v>0</v>
      </c>
      <c r="AB17" s="18">
        <v>0</v>
      </c>
      <c r="AC17" s="18">
        <v>0</v>
      </c>
      <c r="AD17" s="18">
        <f t="shared" si="4"/>
        <v>0</v>
      </c>
      <c r="AE17" s="18">
        <v>0</v>
      </c>
      <c r="AF17" s="18">
        <v>0</v>
      </c>
      <c r="AG17" s="18">
        <v>0</v>
      </c>
      <c r="AH17" s="18">
        <f t="shared" si="5"/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>
        <f t="shared" si="6"/>
        <v>0</v>
      </c>
      <c r="AO17" s="18">
        <f t="shared" si="7"/>
        <v>0</v>
      </c>
      <c r="AP17" s="18">
        <f t="shared" si="8"/>
        <v>0</v>
      </c>
      <c r="AQ17" s="18">
        <v>0</v>
      </c>
      <c r="AR17" s="18">
        <f t="shared" si="9"/>
        <v>0</v>
      </c>
      <c r="AS17" s="18">
        <f t="shared" si="10"/>
        <v>0</v>
      </c>
      <c r="AT17" s="18">
        <f t="shared" si="11"/>
        <v>0</v>
      </c>
      <c r="AU17" s="18">
        <f t="shared" si="12"/>
        <v>0</v>
      </c>
      <c r="AV17" s="18">
        <v>0</v>
      </c>
      <c r="AW17" s="18">
        <v>0</v>
      </c>
      <c r="AX17" s="26">
        <v>0</v>
      </c>
      <c r="AY17" s="26">
        <v>0</v>
      </c>
      <c r="AZ17" s="26">
        <v>0</v>
      </c>
      <c r="BA17" s="26">
        <v>0</v>
      </c>
      <c r="BB17" s="26">
        <v>0</v>
      </c>
      <c r="BC17" s="26">
        <v>0</v>
      </c>
    </row>
    <row r="18" s="2" customFormat="1" ht="19.5" customHeight="1" spans="1:55">
      <c r="A18" s="15"/>
      <c r="B18" s="16"/>
      <c r="C18" s="16" t="s">
        <v>76</v>
      </c>
      <c r="D18" s="16" t="s">
        <v>77</v>
      </c>
      <c r="E18" s="17">
        <f t="shared" si="0"/>
        <v>50</v>
      </c>
      <c r="F18" s="18">
        <f t="shared" si="1"/>
        <v>50</v>
      </c>
      <c r="G18" s="18">
        <v>50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f t="shared" si="2"/>
        <v>0</v>
      </c>
      <c r="U18" s="18">
        <v>0</v>
      </c>
      <c r="V18" s="18">
        <v>0</v>
      </c>
      <c r="W18" s="18">
        <v>0</v>
      </c>
      <c r="X18" s="18">
        <f t="shared" si="3"/>
        <v>50</v>
      </c>
      <c r="Y18" s="18">
        <f t="shared" si="13"/>
        <v>50</v>
      </c>
      <c r="Z18" s="18">
        <v>50</v>
      </c>
      <c r="AA18" s="18">
        <v>0</v>
      </c>
      <c r="AB18" s="18">
        <v>0</v>
      </c>
      <c r="AC18" s="18">
        <v>0</v>
      </c>
      <c r="AD18" s="18">
        <f t="shared" si="4"/>
        <v>0</v>
      </c>
      <c r="AE18" s="18">
        <v>0</v>
      </c>
      <c r="AF18" s="18">
        <v>0</v>
      </c>
      <c r="AG18" s="18">
        <v>0</v>
      </c>
      <c r="AH18" s="18">
        <f t="shared" si="5"/>
        <v>0</v>
      </c>
      <c r="AI18" s="18">
        <v>0</v>
      </c>
      <c r="AJ18" s="18">
        <v>0</v>
      </c>
      <c r="AK18" s="18">
        <v>0</v>
      </c>
      <c r="AL18" s="18">
        <v>0</v>
      </c>
      <c r="AM18" s="18">
        <v>0</v>
      </c>
      <c r="AN18" s="18">
        <f t="shared" si="6"/>
        <v>0</v>
      </c>
      <c r="AO18" s="18">
        <f t="shared" si="7"/>
        <v>0</v>
      </c>
      <c r="AP18" s="18">
        <f t="shared" si="8"/>
        <v>0</v>
      </c>
      <c r="AQ18" s="18">
        <v>0</v>
      </c>
      <c r="AR18" s="18">
        <f t="shared" si="9"/>
        <v>0</v>
      </c>
      <c r="AS18" s="18">
        <f t="shared" si="10"/>
        <v>0</v>
      </c>
      <c r="AT18" s="18">
        <f t="shared" si="11"/>
        <v>0</v>
      </c>
      <c r="AU18" s="18">
        <f t="shared" si="12"/>
        <v>0</v>
      </c>
      <c r="AV18" s="18">
        <v>0</v>
      </c>
      <c r="AW18" s="18">
        <v>0</v>
      </c>
      <c r="AX18" s="26">
        <v>0</v>
      </c>
      <c r="AY18" s="26">
        <v>0</v>
      </c>
      <c r="AZ18" s="26">
        <v>0</v>
      </c>
      <c r="BA18" s="26">
        <v>0</v>
      </c>
      <c r="BB18" s="26">
        <v>0</v>
      </c>
      <c r="BC18" s="26">
        <v>0</v>
      </c>
    </row>
    <row r="19" s="2" customFormat="1" ht="19.5" customHeight="1" spans="1:55">
      <c r="A19" s="15"/>
      <c r="B19" s="16"/>
      <c r="C19" s="16" t="s">
        <v>78</v>
      </c>
      <c r="D19" s="16" t="s">
        <v>79</v>
      </c>
      <c r="E19" s="17">
        <f t="shared" si="0"/>
        <v>390</v>
      </c>
      <c r="F19" s="18">
        <f t="shared" si="1"/>
        <v>390</v>
      </c>
      <c r="G19" s="18">
        <v>390</v>
      </c>
      <c r="H19" s="18">
        <v>390</v>
      </c>
      <c r="I19" s="18">
        <v>390</v>
      </c>
      <c r="J19" s="18">
        <v>390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f t="shared" si="2"/>
        <v>0</v>
      </c>
      <c r="U19" s="18">
        <v>0</v>
      </c>
      <c r="V19" s="18">
        <v>0</v>
      </c>
      <c r="W19" s="18">
        <v>0</v>
      </c>
      <c r="X19" s="18">
        <f t="shared" si="3"/>
        <v>0</v>
      </c>
      <c r="Y19" s="18">
        <f t="shared" si="13"/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f t="shared" si="4"/>
        <v>0</v>
      </c>
      <c r="AE19" s="18">
        <v>0</v>
      </c>
      <c r="AF19" s="18">
        <v>0</v>
      </c>
      <c r="AG19" s="18">
        <v>0</v>
      </c>
      <c r="AH19" s="18">
        <f t="shared" si="5"/>
        <v>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>
        <f t="shared" si="6"/>
        <v>0</v>
      </c>
      <c r="AO19" s="18">
        <f t="shared" si="7"/>
        <v>0</v>
      </c>
      <c r="AP19" s="18">
        <f t="shared" si="8"/>
        <v>0</v>
      </c>
      <c r="AQ19" s="18">
        <v>0</v>
      </c>
      <c r="AR19" s="18">
        <f t="shared" si="9"/>
        <v>0</v>
      </c>
      <c r="AS19" s="18">
        <f t="shared" si="10"/>
        <v>0</v>
      </c>
      <c r="AT19" s="18">
        <f t="shared" si="11"/>
        <v>0</v>
      </c>
      <c r="AU19" s="18">
        <f t="shared" si="12"/>
        <v>0</v>
      </c>
      <c r="AV19" s="18">
        <v>0</v>
      </c>
      <c r="AW19" s="18">
        <v>0</v>
      </c>
      <c r="AX19" s="26">
        <v>0</v>
      </c>
      <c r="AY19" s="26">
        <v>0</v>
      </c>
      <c r="AZ19" s="26">
        <v>0</v>
      </c>
      <c r="BA19" s="26">
        <v>0</v>
      </c>
      <c r="BB19" s="26">
        <v>0</v>
      </c>
      <c r="BC19" s="26">
        <v>0</v>
      </c>
    </row>
    <row r="20" s="2" customFormat="1" ht="19.5" customHeight="1" spans="1:55">
      <c r="A20" s="15"/>
      <c r="B20" s="16"/>
      <c r="C20" s="16" t="s">
        <v>80</v>
      </c>
      <c r="D20" s="16" t="s">
        <v>81</v>
      </c>
      <c r="E20" s="17">
        <f t="shared" si="0"/>
        <v>300</v>
      </c>
      <c r="F20" s="18">
        <f t="shared" si="1"/>
        <v>300</v>
      </c>
      <c r="G20" s="18">
        <v>300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f t="shared" si="2"/>
        <v>0</v>
      </c>
      <c r="U20" s="18">
        <v>0</v>
      </c>
      <c r="V20" s="18">
        <v>0</v>
      </c>
      <c r="W20" s="18">
        <v>0</v>
      </c>
      <c r="X20" s="18">
        <f t="shared" si="3"/>
        <v>300</v>
      </c>
      <c r="Y20" s="18">
        <f t="shared" si="13"/>
        <v>300</v>
      </c>
      <c r="Z20" s="18">
        <v>300</v>
      </c>
      <c r="AA20" s="18">
        <v>0</v>
      </c>
      <c r="AB20" s="18">
        <v>0</v>
      </c>
      <c r="AC20" s="18">
        <v>0</v>
      </c>
      <c r="AD20" s="18">
        <f t="shared" si="4"/>
        <v>0</v>
      </c>
      <c r="AE20" s="18">
        <v>0</v>
      </c>
      <c r="AF20" s="18">
        <v>0</v>
      </c>
      <c r="AG20" s="18">
        <v>0</v>
      </c>
      <c r="AH20" s="18">
        <f t="shared" si="5"/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f t="shared" si="6"/>
        <v>0</v>
      </c>
      <c r="AO20" s="18">
        <f t="shared" si="7"/>
        <v>0</v>
      </c>
      <c r="AP20" s="18">
        <f t="shared" si="8"/>
        <v>0</v>
      </c>
      <c r="AQ20" s="18">
        <v>0</v>
      </c>
      <c r="AR20" s="18">
        <f t="shared" si="9"/>
        <v>0</v>
      </c>
      <c r="AS20" s="18">
        <f t="shared" si="10"/>
        <v>0</v>
      </c>
      <c r="AT20" s="18">
        <f t="shared" si="11"/>
        <v>0</v>
      </c>
      <c r="AU20" s="18">
        <f t="shared" si="12"/>
        <v>0</v>
      </c>
      <c r="AV20" s="18">
        <v>0</v>
      </c>
      <c r="AW20" s="18">
        <v>0</v>
      </c>
      <c r="AX20" s="26">
        <v>0</v>
      </c>
      <c r="AY20" s="26">
        <v>0</v>
      </c>
      <c r="AZ20" s="26">
        <v>0</v>
      </c>
      <c r="BA20" s="26">
        <v>0</v>
      </c>
      <c r="BB20" s="26">
        <v>0</v>
      </c>
      <c r="BC20" s="26">
        <v>0</v>
      </c>
    </row>
    <row r="21" s="3" customFormat="1" ht="19.5" customHeight="1" spans="1:55">
      <c r="A21" s="15"/>
      <c r="B21" s="16"/>
      <c r="C21" s="27" t="s">
        <v>82</v>
      </c>
      <c r="D21" s="16" t="s">
        <v>83</v>
      </c>
      <c r="E21" s="17">
        <v>1280</v>
      </c>
      <c r="F21" s="18">
        <v>1280</v>
      </c>
      <c r="G21" s="18">
        <v>1280</v>
      </c>
      <c r="H21" s="18">
        <v>1280</v>
      </c>
      <c r="I21" s="18">
        <v>1280</v>
      </c>
      <c r="J21" s="18"/>
      <c r="K21" s="18"/>
      <c r="L21" s="18"/>
      <c r="M21" s="18"/>
      <c r="N21" s="18"/>
      <c r="O21" s="18"/>
      <c r="P21" s="18"/>
      <c r="Q21" s="18"/>
      <c r="R21" s="18"/>
      <c r="S21" s="18">
        <v>1280</v>
      </c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26"/>
      <c r="AY21" s="26"/>
      <c r="AZ21" s="26"/>
      <c r="BA21" s="26"/>
      <c r="BB21" s="26"/>
      <c r="BC21" s="26"/>
    </row>
    <row r="22" s="3" customFormat="1" ht="19.5" customHeight="1" spans="1:55">
      <c r="A22" s="15"/>
      <c r="B22" s="16"/>
      <c r="C22" s="16" t="s">
        <v>84</v>
      </c>
      <c r="D22" s="16" t="s">
        <v>85</v>
      </c>
      <c r="E22" s="17">
        <v>1512.58</v>
      </c>
      <c r="F22" s="18">
        <v>1512.58</v>
      </c>
      <c r="G22" s="18">
        <v>1512.58</v>
      </c>
      <c r="H22" s="18">
        <v>1512.58</v>
      </c>
      <c r="I22" s="18">
        <v>1512.58</v>
      </c>
      <c r="J22" s="18"/>
      <c r="K22" s="18"/>
      <c r="L22" s="18"/>
      <c r="M22" s="18"/>
      <c r="N22" s="18"/>
      <c r="O22" s="18"/>
      <c r="P22" s="18"/>
      <c r="Q22" s="18"/>
      <c r="R22" s="18"/>
      <c r="S22" s="18">
        <v>1512.58</v>
      </c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26"/>
      <c r="AY22" s="26"/>
      <c r="AZ22" s="26"/>
      <c r="BA22" s="26"/>
      <c r="BB22" s="26"/>
      <c r="BC22" s="26"/>
    </row>
    <row r="23" s="3" customFormat="1" ht="19.5" customHeight="1" spans="1:55">
      <c r="A23" s="15"/>
      <c r="B23" s="16"/>
      <c r="C23" s="16" t="s">
        <v>86</v>
      </c>
      <c r="D23" s="16" t="s">
        <v>87</v>
      </c>
      <c r="E23" s="17">
        <v>411</v>
      </c>
      <c r="F23" s="18">
        <v>411</v>
      </c>
      <c r="G23" s="18">
        <v>411</v>
      </c>
      <c r="H23" s="18">
        <v>411</v>
      </c>
      <c r="I23" s="18">
        <v>411</v>
      </c>
      <c r="J23" s="18"/>
      <c r="K23" s="18"/>
      <c r="L23" s="18"/>
      <c r="M23" s="18"/>
      <c r="N23" s="18"/>
      <c r="O23" s="18"/>
      <c r="P23" s="18"/>
      <c r="Q23" s="18"/>
      <c r="R23" s="18"/>
      <c r="S23" s="18">
        <v>411</v>
      </c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26"/>
      <c r="AY23" s="26"/>
      <c r="AZ23" s="26"/>
      <c r="BA23" s="26"/>
      <c r="BB23" s="26"/>
      <c r="BC23" s="26"/>
    </row>
    <row r="24" s="3" customFormat="1" ht="19.5" customHeight="1" spans="1:55">
      <c r="A24" s="15"/>
      <c r="B24" s="16"/>
      <c r="C24" s="27" t="s">
        <v>88</v>
      </c>
      <c r="D24" s="16" t="s">
        <v>89</v>
      </c>
      <c r="E24" s="17">
        <v>194</v>
      </c>
      <c r="F24" s="18">
        <v>194</v>
      </c>
      <c r="G24" s="18">
        <v>194</v>
      </c>
      <c r="H24" s="18">
        <v>194</v>
      </c>
      <c r="I24" s="18">
        <v>194</v>
      </c>
      <c r="J24" s="18"/>
      <c r="K24" s="18"/>
      <c r="L24" s="18"/>
      <c r="M24" s="18"/>
      <c r="N24" s="18"/>
      <c r="O24" s="18"/>
      <c r="P24" s="18"/>
      <c r="Q24" s="18"/>
      <c r="R24" s="18"/>
      <c r="S24" s="18">
        <v>194</v>
      </c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26"/>
      <c r="AY24" s="26"/>
      <c r="AZ24" s="26"/>
      <c r="BA24" s="26"/>
      <c r="BB24" s="26"/>
      <c r="BC24" s="26"/>
    </row>
    <row r="25" s="3" customFormat="1" ht="19.5" customHeight="1" spans="1:55">
      <c r="A25" s="15"/>
      <c r="B25" s="16"/>
      <c r="C25" s="16" t="s">
        <v>90</v>
      </c>
      <c r="D25" s="16" t="s">
        <v>91</v>
      </c>
      <c r="E25" s="17">
        <v>2304</v>
      </c>
      <c r="F25" s="18">
        <v>2304</v>
      </c>
      <c r="G25" s="18">
        <v>2304</v>
      </c>
      <c r="H25" s="18">
        <v>2304</v>
      </c>
      <c r="I25" s="18">
        <v>2304</v>
      </c>
      <c r="J25" s="18"/>
      <c r="K25" s="18"/>
      <c r="L25" s="18"/>
      <c r="M25" s="18"/>
      <c r="N25" s="18"/>
      <c r="O25" s="18"/>
      <c r="P25" s="18"/>
      <c r="Q25" s="18"/>
      <c r="R25" s="18"/>
      <c r="S25" s="18">
        <v>2304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26"/>
      <c r="AY25" s="26"/>
      <c r="AZ25" s="26"/>
      <c r="BA25" s="26"/>
      <c r="BB25" s="26"/>
      <c r="BC25" s="26"/>
    </row>
    <row r="26" s="3" customFormat="1" ht="19.5" customHeight="1" spans="1:55">
      <c r="A26" s="15"/>
      <c r="B26" s="16"/>
      <c r="C26" s="27" t="s">
        <v>92</v>
      </c>
      <c r="D26" s="16" t="s">
        <v>93</v>
      </c>
      <c r="E26" s="17">
        <v>790</v>
      </c>
      <c r="F26" s="18">
        <v>790</v>
      </c>
      <c r="G26" s="18">
        <v>790</v>
      </c>
      <c r="H26" s="18">
        <v>790</v>
      </c>
      <c r="I26" s="18">
        <v>790</v>
      </c>
      <c r="J26" s="18"/>
      <c r="K26" s="18"/>
      <c r="L26" s="18"/>
      <c r="M26" s="18"/>
      <c r="N26" s="18"/>
      <c r="O26" s="18"/>
      <c r="P26" s="18"/>
      <c r="Q26" s="18"/>
      <c r="R26" s="18"/>
      <c r="S26" s="18">
        <v>790</v>
      </c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26"/>
      <c r="AY26" s="26"/>
      <c r="AZ26" s="26"/>
      <c r="BA26" s="26"/>
      <c r="BB26" s="26"/>
      <c r="BC26" s="26"/>
    </row>
    <row r="27" s="3" customFormat="1" ht="19.5" customHeight="1" spans="1:55">
      <c r="A27" s="15"/>
      <c r="B27" s="16"/>
      <c r="C27" s="16" t="s">
        <v>94</v>
      </c>
      <c r="D27" s="16" t="s">
        <v>95</v>
      </c>
      <c r="E27" s="17">
        <v>200</v>
      </c>
      <c r="F27" s="18">
        <v>200</v>
      </c>
      <c r="G27" s="18">
        <v>200</v>
      </c>
      <c r="H27" s="18">
        <v>200</v>
      </c>
      <c r="I27" s="18">
        <v>200</v>
      </c>
      <c r="J27" s="18"/>
      <c r="K27" s="18"/>
      <c r="L27" s="18"/>
      <c r="M27" s="18"/>
      <c r="N27" s="18"/>
      <c r="O27" s="18"/>
      <c r="P27" s="18"/>
      <c r="Q27" s="18"/>
      <c r="R27" s="18"/>
      <c r="S27" s="18">
        <v>200</v>
      </c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26"/>
      <c r="AY27" s="26"/>
      <c r="AZ27" s="26"/>
      <c r="BA27" s="26"/>
      <c r="BB27" s="26"/>
      <c r="BC27" s="26"/>
    </row>
    <row r="28" s="4" customFormat="1" ht="19.5" customHeight="1" spans="1:55">
      <c r="A28" s="15"/>
      <c r="B28" s="16"/>
      <c r="C28" s="16" t="s">
        <v>96</v>
      </c>
      <c r="D28" s="16" t="s">
        <v>97</v>
      </c>
      <c r="E28" s="17">
        <v>57.6</v>
      </c>
      <c r="F28" s="18">
        <v>57.6</v>
      </c>
      <c r="G28" s="18">
        <v>57.6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>
        <v>57.6</v>
      </c>
      <c r="Y28" s="18">
        <v>57.6</v>
      </c>
      <c r="Z28" s="18"/>
      <c r="AA28" s="18"/>
      <c r="AB28" s="18">
        <v>57.6</v>
      </c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26"/>
      <c r="AY28" s="26"/>
      <c r="AZ28" s="26"/>
      <c r="BA28" s="26"/>
      <c r="BB28" s="26"/>
      <c r="BC28" s="26"/>
    </row>
    <row r="29" s="4" customFormat="1" ht="19.5" customHeight="1" spans="1:55">
      <c r="A29" s="15"/>
      <c r="B29" s="16"/>
      <c r="C29" s="16" t="s">
        <v>98</v>
      </c>
      <c r="D29" s="16" t="s">
        <v>99</v>
      </c>
      <c r="E29" s="17">
        <v>95</v>
      </c>
      <c r="F29" s="18">
        <v>95</v>
      </c>
      <c r="G29" s="18">
        <v>95</v>
      </c>
      <c r="H29" s="18">
        <v>95</v>
      </c>
      <c r="I29" s="18">
        <v>95</v>
      </c>
      <c r="J29" s="18"/>
      <c r="K29" s="18"/>
      <c r="L29" s="18"/>
      <c r="M29" s="18"/>
      <c r="N29" s="18"/>
      <c r="O29" s="18"/>
      <c r="P29" s="18"/>
      <c r="Q29" s="18"/>
      <c r="R29" s="18"/>
      <c r="S29" s="18">
        <v>95</v>
      </c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26"/>
      <c r="AY29" s="26"/>
      <c r="AZ29" s="26"/>
      <c r="BA29" s="26"/>
      <c r="BB29" s="26"/>
      <c r="BC29" s="26"/>
    </row>
    <row r="30" s="2" customFormat="1" ht="19.5" customHeight="1" spans="1:55">
      <c r="A30" s="15" t="s">
        <v>100</v>
      </c>
      <c r="B30" s="16" t="s">
        <v>101</v>
      </c>
      <c r="C30" s="16"/>
      <c r="D30" s="16"/>
      <c r="E30" s="17">
        <f t="shared" ref="E30:E39" si="14">SUM(F30,AN30)</f>
        <v>446</v>
      </c>
      <c r="F30" s="18">
        <f t="shared" ref="F30:F39" si="15">SUM(G30,AG30,AH30)</f>
        <v>446</v>
      </c>
      <c r="G30" s="18">
        <f>H30+X30</f>
        <v>446</v>
      </c>
      <c r="H30" s="18">
        <f>I30</f>
        <v>235</v>
      </c>
      <c r="I30" s="18">
        <f>J30+S30</f>
        <v>235</v>
      </c>
      <c r="J30" s="18">
        <v>45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f>S40+S41</f>
        <v>190</v>
      </c>
      <c r="T30" s="18">
        <f t="shared" ref="T30:T39" si="16">I30-SUM(J30:S30)</f>
        <v>0</v>
      </c>
      <c r="U30" s="18">
        <v>0</v>
      </c>
      <c r="V30" s="18">
        <v>0</v>
      </c>
      <c r="W30" s="18">
        <v>0</v>
      </c>
      <c r="X30" s="18">
        <f t="shared" ref="X30:X39" si="17">SUM(Y30,AC30)</f>
        <v>211</v>
      </c>
      <c r="Y30" s="18">
        <f t="shared" ref="Y30:Y39" si="18">SUM(Z30:AB30)</f>
        <v>211</v>
      </c>
      <c r="Z30" s="18">
        <v>211</v>
      </c>
      <c r="AA30" s="18">
        <v>0</v>
      </c>
      <c r="AB30" s="18">
        <v>0</v>
      </c>
      <c r="AC30" s="18">
        <v>0</v>
      </c>
      <c r="AD30" s="18">
        <f t="shared" ref="AD30:AD39" si="19">SUM(AE30,AF30)</f>
        <v>0</v>
      </c>
      <c r="AE30" s="18">
        <v>0</v>
      </c>
      <c r="AF30" s="18">
        <v>0</v>
      </c>
      <c r="AG30" s="18">
        <v>0</v>
      </c>
      <c r="AH30" s="18">
        <f t="shared" ref="AH30:AH39" si="20">SUM(AI30:AM30)</f>
        <v>0</v>
      </c>
      <c r="AI30" s="18">
        <v>0</v>
      </c>
      <c r="AJ30" s="18">
        <v>0</v>
      </c>
      <c r="AK30" s="18">
        <v>0</v>
      </c>
      <c r="AL30" s="18">
        <v>0</v>
      </c>
      <c r="AM30" s="18">
        <v>0</v>
      </c>
      <c r="AN30" s="18">
        <f t="shared" ref="AN30:AN39" si="21">SUM(AO30,AV30,AW30)</f>
        <v>0</v>
      </c>
      <c r="AO30" s="18">
        <f t="shared" ref="AO30:AO39" si="22">SUM(AP30,AS30,AT30,AU30)</f>
        <v>0</v>
      </c>
      <c r="AP30" s="18">
        <f t="shared" ref="AP30:AP39" si="23">IFERROR(AX30-BA30,0)</f>
        <v>0</v>
      </c>
      <c r="AQ30" s="18">
        <v>0</v>
      </c>
      <c r="AR30" s="18">
        <f t="shared" ref="AR30:AR39" si="24">IFERROR((AX30-AQ30-BA30),0)</f>
        <v>0</v>
      </c>
      <c r="AS30" s="18">
        <f t="shared" ref="AS30:AS39" si="25">IFERROR((AY30-BB30),0)</f>
        <v>0</v>
      </c>
      <c r="AT30" s="18">
        <f t="shared" ref="AT30:AT39" si="26">IFERROR((AZ30-BC30),0)</f>
        <v>0</v>
      </c>
      <c r="AU30" s="18">
        <f t="shared" ref="AU30:AU39" si="27">IFERROR(SUM(BA30:BC30),0)</f>
        <v>0</v>
      </c>
      <c r="AV30" s="18">
        <v>0</v>
      </c>
      <c r="AW30" s="18">
        <v>0</v>
      </c>
      <c r="AX30" s="26">
        <v>0</v>
      </c>
      <c r="AY30" s="26">
        <v>0</v>
      </c>
      <c r="AZ30" s="26">
        <v>0</v>
      </c>
      <c r="BA30" s="26">
        <v>0</v>
      </c>
      <c r="BB30" s="26">
        <v>0</v>
      </c>
      <c r="BC30" s="26">
        <v>0</v>
      </c>
    </row>
    <row r="31" s="2" customFormat="1" ht="19.5" customHeight="1" spans="1:55">
      <c r="A31" s="15"/>
      <c r="B31" s="16"/>
      <c r="C31" s="16" t="s">
        <v>102</v>
      </c>
      <c r="D31" s="16" t="s">
        <v>103</v>
      </c>
      <c r="E31" s="17">
        <f t="shared" si="14"/>
        <v>45</v>
      </c>
      <c r="F31" s="18">
        <f t="shared" si="15"/>
        <v>45</v>
      </c>
      <c r="G31" s="18">
        <v>45</v>
      </c>
      <c r="H31" s="18">
        <v>45</v>
      </c>
      <c r="I31" s="18">
        <v>45</v>
      </c>
      <c r="J31" s="18">
        <v>45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f t="shared" si="16"/>
        <v>0</v>
      </c>
      <c r="U31" s="18">
        <v>0</v>
      </c>
      <c r="V31" s="18">
        <v>0</v>
      </c>
      <c r="W31" s="18">
        <v>0</v>
      </c>
      <c r="X31" s="18">
        <f t="shared" si="17"/>
        <v>0</v>
      </c>
      <c r="Y31" s="18">
        <f t="shared" si="18"/>
        <v>0</v>
      </c>
      <c r="Z31" s="18">
        <v>0</v>
      </c>
      <c r="AA31" s="18">
        <v>0</v>
      </c>
      <c r="AB31" s="18">
        <v>0</v>
      </c>
      <c r="AC31" s="18">
        <v>0</v>
      </c>
      <c r="AD31" s="18">
        <f t="shared" si="19"/>
        <v>0</v>
      </c>
      <c r="AE31" s="18">
        <v>0</v>
      </c>
      <c r="AF31" s="18">
        <v>0</v>
      </c>
      <c r="AG31" s="18">
        <v>0</v>
      </c>
      <c r="AH31" s="18">
        <f t="shared" si="20"/>
        <v>0</v>
      </c>
      <c r="AI31" s="18">
        <v>0</v>
      </c>
      <c r="AJ31" s="18">
        <v>0</v>
      </c>
      <c r="AK31" s="18">
        <v>0</v>
      </c>
      <c r="AL31" s="18">
        <v>0</v>
      </c>
      <c r="AM31" s="18">
        <v>0</v>
      </c>
      <c r="AN31" s="18">
        <f t="shared" si="21"/>
        <v>0</v>
      </c>
      <c r="AO31" s="18">
        <f t="shared" si="22"/>
        <v>0</v>
      </c>
      <c r="AP31" s="18">
        <f t="shared" si="23"/>
        <v>0</v>
      </c>
      <c r="AQ31" s="18">
        <v>0</v>
      </c>
      <c r="AR31" s="18">
        <f t="shared" si="24"/>
        <v>0</v>
      </c>
      <c r="AS31" s="18">
        <f t="shared" si="25"/>
        <v>0</v>
      </c>
      <c r="AT31" s="18">
        <f t="shared" si="26"/>
        <v>0</v>
      </c>
      <c r="AU31" s="18">
        <f t="shared" si="27"/>
        <v>0</v>
      </c>
      <c r="AV31" s="18">
        <v>0</v>
      </c>
      <c r="AW31" s="18">
        <v>0</v>
      </c>
      <c r="AX31" s="26">
        <v>0</v>
      </c>
      <c r="AY31" s="26">
        <v>0</v>
      </c>
      <c r="AZ31" s="26">
        <v>0</v>
      </c>
      <c r="BA31" s="26">
        <v>0</v>
      </c>
      <c r="BB31" s="26">
        <v>0</v>
      </c>
      <c r="BC31" s="26">
        <v>0</v>
      </c>
    </row>
    <row r="32" s="2" customFormat="1" ht="19.5" customHeight="1" spans="1:55">
      <c r="A32" s="15"/>
      <c r="B32" s="16"/>
      <c r="C32" s="16" t="s">
        <v>104</v>
      </c>
      <c r="D32" s="16" t="s">
        <v>105</v>
      </c>
      <c r="E32" s="17">
        <f t="shared" si="14"/>
        <v>11</v>
      </c>
      <c r="F32" s="18">
        <f t="shared" si="15"/>
        <v>11</v>
      </c>
      <c r="G32" s="18">
        <v>11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f t="shared" si="16"/>
        <v>0</v>
      </c>
      <c r="U32" s="18">
        <v>0</v>
      </c>
      <c r="V32" s="18">
        <v>0</v>
      </c>
      <c r="W32" s="18">
        <v>0</v>
      </c>
      <c r="X32" s="18">
        <f t="shared" si="17"/>
        <v>11</v>
      </c>
      <c r="Y32" s="18">
        <f t="shared" si="18"/>
        <v>11</v>
      </c>
      <c r="Z32" s="18">
        <v>11</v>
      </c>
      <c r="AA32" s="18">
        <v>0</v>
      </c>
      <c r="AB32" s="18">
        <v>0</v>
      </c>
      <c r="AC32" s="18">
        <v>0</v>
      </c>
      <c r="AD32" s="18">
        <f t="shared" si="19"/>
        <v>0</v>
      </c>
      <c r="AE32" s="18">
        <v>0</v>
      </c>
      <c r="AF32" s="18">
        <v>0</v>
      </c>
      <c r="AG32" s="18">
        <v>0</v>
      </c>
      <c r="AH32" s="18">
        <f t="shared" si="20"/>
        <v>0</v>
      </c>
      <c r="AI32" s="18">
        <v>0</v>
      </c>
      <c r="AJ32" s="18">
        <v>0</v>
      </c>
      <c r="AK32" s="18">
        <v>0</v>
      </c>
      <c r="AL32" s="18">
        <v>0</v>
      </c>
      <c r="AM32" s="18">
        <v>0</v>
      </c>
      <c r="AN32" s="18">
        <f t="shared" si="21"/>
        <v>0</v>
      </c>
      <c r="AO32" s="18">
        <f t="shared" si="22"/>
        <v>0</v>
      </c>
      <c r="AP32" s="18">
        <f t="shared" si="23"/>
        <v>0</v>
      </c>
      <c r="AQ32" s="18">
        <v>0</v>
      </c>
      <c r="AR32" s="18">
        <f t="shared" si="24"/>
        <v>0</v>
      </c>
      <c r="AS32" s="18">
        <f t="shared" si="25"/>
        <v>0</v>
      </c>
      <c r="AT32" s="18">
        <f t="shared" si="26"/>
        <v>0</v>
      </c>
      <c r="AU32" s="18">
        <f t="shared" si="27"/>
        <v>0</v>
      </c>
      <c r="AV32" s="18">
        <v>0</v>
      </c>
      <c r="AW32" s="18">
        <v>0</v>
      </c>
      <c r="AX32" s="26">
        <v>0</v>
      </c>
      <c r="AY32" s="26">
        <v>0</v>
      </c>
      <c r="AZ32" s="26">
        <v>0</v>
      </c>
      <c r="BA32" s="26">
        <v>0</v>
      </c>
      <c r="BB32" s="26">
        <v>0</v>
      </c>
      <c r="BC32" s="26">
        <v>0</v>
      </c>
    </row>
    <row r="33" s="2" customFormat="1" ht="19.5" customHeight="1" spans="1:55">
      <c r="A33" s="15"/>
      <c r="B33" s="16"/>
      <c r="C33" s="16" t="s">
        <v>106</v>
      </c>
      <c r="D33" s="16" t="s">
        <v>107</v>
      </c>
      <c r="E33" s="17">
        <f t="shared" si="14"/>
        <v>18</v>
      </c>
      <c r="F33" s="18">
        <f t="shared" si="15"/>
        <v>18</v>
      </c>
      <c r="G33" s="18">
        <v>18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f t="shared" si="16"/>
        <v>0</v>
      </c>
      <c r="U33" s="18">
        <v>0</v>
      </c>
      <c r="V33" s="18">
        <v>0</v>
      </c>
      <c r="W33" s="18">
        <v>0</v>
      </c>
      <c r="X33" s="18">
        <f t="shared" si="17"/>
        <v>18</v>
      </c>
      <c r="Y33" s="18">
        <f t="shared" si="18"/>
        <v>18</v>
      </c>
      <c r="Z33" s="18">
        <v>18</v>
      </c>
      <c r="AA33" s="18">
        <v>0</v>
      </c>
      <c r="AB33" s="18">
        <v>0</v>
      </c>
      <c r="AC33" s="18">
        <v>0</v>
      </c>
      <c r="AD33" s="18">
        <f t="shared" si="19"/>
        <v>0</v>
      </c>
      <c r="AE33" s="18">
        <v>0</v>
      </c>
      <c r="AF33" s="18">
        <v>0</v>
      </c>
      <c r="AG33" s="18">
        <v>0</v>
      </c>
      <c r="AH33" s="18">
        <f t="shared" si="20"/>
        <v>0</v>
      </c>
      <c r="AI33" s="18">
        <v>0</v>
      </c>
      <c r="AJ33" s="18">
        <v>0</v>
      </c>
      <c r="AK33" s="18">
        <v>0</v>
      </c>
      <c r="AL33" s="18">
        <v>0</v>
      </c>
      <c r="AM33" s="18">
        <v>0</v>
      </c>
      <c r="AN33" s="18">
        <f t="shared" si="21"/>
        <v>0</v>
      </c>
      <c r="AO33" s="18">
        <f t="shared" si="22"/>
        <v>0</v>
      </c>
      <c r="AP33" s="18">
        <f t="shared" si="23"/>
        <v>0</v>
      </c>
      <c r="AQ33" s="18">
        <v>0</v>
      </c>
      <c r="AR33" s="18">
        <f t="shared" si="24"/>
        <v>0</v>
      </c>
      <c r="AS33" s="18">
        <f t="shared" si="25"/>
        <v>0</v>
      </c>
      <c r="AT33" s="18">
        <f t="shared" si="26"/>
        <v>0</v>
      </c>
      <c r="AU33" s="18">
        <f t="shared" si="27"/>
        <v>0</v>
      </c>
      <c r="AV33" s="18">
        <v>0</v>
      </c>
      <c r="AW33" s="18">
        <v>0</v>
      </c>
      <c r="AX33" s="26">
        <v>0</v>
      </c>
      <c r="AY33" s="26">
        <v>0</v>
      </c>
      <c r="AZ33" s="26">
        <v>0</v>
      </c>
      <c r="BA33" s="26">
        <v>0</v>
      </c>
      <c r="BB33" s="26">
        <v>0</v>
      </c>
      <c r="BC33" s="26">
        <v>0</v>
      </c>
    </row>
    <row r="34" s="2" customFormat="1" ht="19.5" customHeight="1" spans="1:55">
      <c r="A34" s="15"/>
      <c r="B34" s="16"/>
      <c r="C34" s="16" t="s">
        <v>108</v>
      </c>
      <c r="D34" s="16" t="s">
        <v>109</v>
      </c>
      <c r="E34" s="17">
        <f t="shared" si="14"/>
        <v>40</v>
      </c>
      <c r="F34" s="18">
        <f t="shared" si="15"/>
        <v>40</v>
      </c>
      <c r="G34" s="18">
        <v>40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f t="shared" si="16"/>
        <v>0</v>
      </c>
      <c r="U34" s="18">
        <v>0</v>
      </c>
      <c r="V34" s="18">
        <v>0</v>
      </c>
      <c r="W34" s="18">
        <v>0</v>
      </c>
      <c r="X34" s="18">
        <f t="shared" si="17"/>
        <v>40</v>
      </c>
      <c r="Y34" s="18">
        <f t="shared" si="18"/>
        <v>40</v>
      </c>
      <c r="Z34" s="18">
        <v>40</v>
      </c>
      <c r="AA34" s="18">
        <v>0</v>
      </c>
      <c r="AB34" s="18">
        <v>0</v>
      </c>
      <c r="AC34" s="18">
        <v>0</v>
      </c>
      <c r="AD34" s="18">
        <f t="shared" si="19"/>
        <v>0</v>
      </c>
      <c r="AE34" s="18">
        <v>0</v>
      </c>
      <c r="AF34" s="18">
        <v>0</v>
      </c>
      <c r="AG34" s="18">
        <v>0</v>
      </c>
      <c r="AH34" s="18">
        <f t="shared" si="20"/>
        <v>0</v>
      </c>
      <c r="AI34" s="18">
        <v>0</v>
      </c>
      <c r="AJ34" s="18">
        <v>0</v>
      </c>
      <c r="AK34" s="18">
        <v>0</v>
      </c>
      <c r="AL34" s="18">
        <v>0</v>
      </c>
      <c r="AM34" s="18">
        <v>0</v>
      </c>
      <c r="AN34" s="18">
        <f t="shared" si="21"/>
        <v>0</v>
      </c>
      <c r="AO34" s="18">
        <f t="shared" si="22"/>
        <v>0</v>
      </c>
      <c r="AP34" s="18">
        <f t="shared" si="23"/>
        <v>0</v>
      </c>
      <c r="AQ34" s="18">
        <v>0</v>
      </c>
      <c r="AR34" s="18">
        <f t="shared" si="24"/>
        <v>0</v>
      </c>
      <c r="AS34" s="18">
        <f t="shared" si="25"/>
        <v>0</v>
      </c>
      <c r="AT34" s="18">
        <f t="shared" si="26"/>
        <v>0</v>
      </c>
      <c r="AU34" s="18">
        <f t="shared" si="27"/>
        <v>0</v>
      </c>
      <c r="AV34" s="18">
        <v>0</v>
      </c>
      <c r="AW34" s="18">
        <v>0</v>
      </c>
      <c r="AX34" s="26">
        <v>0</v>
      </c>
      <c r="AY34" s="26">
        <v>0</v>
      </c>
      <c r="AZ34" s="26">
        <v>0</v>
      </c>
      <c r="BA34" s="26">
        <v>0</v>
      </c>
      <c r="BB34" s="26">
        <v>0</v>
      </c>
      <c r="BC34" s="26">
        <v>0</v>
      </c>
    </row>
    <row r="35" s="2" customFormat="1" ht="19.5" customHeight="1" spans="1:55">
      <c r="A35" s="15"/>
      <c r="B35" s="16"/>
      <c r="C35" s="16" t="s">
        <v>110</v>
      </c>
      <c r="D35" s="16" t="s">
        <v>111</v>
      </c>
      <c r="E35" s="17">
        <f t="shared" si="14"/>
        <v>30</v>
      </c>
      <c r="F35" s="18">
        <f t="shared" si="15"/>
        <v>30</v>
      </c>
      <c r="G35" s="18">
        <v>30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f t="shared" si="16"/>
        <v>0</v>
      </c>
      <c r="U35" s="18">
        <v>0</v>
      </c>
      <c r="V35" s="18">
        <v>0</v>
      </c>
      <c r="W35" s="18">
        <v>0</v>
      </c>
      <c r="X35" s="18">
        <f t="shared" si="17"/>
        <v>30</v>
      </c>
      <c r="Y35" s="18">
        <f t="shared" si="18"/>
        <v>30</v>
      </c>
      <c r="Z35" s="18">
        <v>30</v>
      </c>
      <c r="AA35" s="18">
        <v>0</v>
      </c>
      <c r="AB35" s="18">
        <v>0</v>
      </c>
      <c r="AC35" s="18">
        <v>0</v>
      </c>
      <c r="AD35" s="18">
        <f t="shared" si="19"/>
        <v>0</v>
      </c>
      <c r="AE35" s="18">
        <v>0</v>
      </c>
      <c r="AF35" s="18">
        <v>0</v>
      </c>
      <c r="AG35" s="18">
        <v>0</v>
      </c>
      <c r="AH35" s="18">
        <f t="shared" si="20"/>
        <v>0</v>
      </c>
      <c r="AI35" s="18">
        <v>0</v>
      </c>
      <c r="AJ35" s="18">
        <v>0</v>
      </c>
      <c r="AK35" s="18">
        <v>0</v>
      </c>
      <c r="AL35" s="18">
        <v>0</v>
      </c>
      <c r="AM35" s="18">
        <v>0</v>
      </c>
      <c r="AN35" s="18">
        <f t="shared" si="21"/>
        <v>0</v>
      </c>
      <c r="AO35" s="18">
        <f t="shared" si="22"/>
        <v>0</v>
      </c>
      <c r="AP35" s="18">
        <f t="shared" si="23"/>
        <v>0</v>
      </c>
      <c r="AQ35" s="18">
        <v>0</v>
      </c>
      <c r="AR35" s="18">
        <f t="shared" si="24"/>
        <v>0</v>
      </c>
      <c r="AS35" s="18">
        <f t="shared" si="25"/>
        <v>0</v>
      </c>
      <c r="AT35" s="18">
        <f t="shared" si="26"/>
        <v>0</v>
      </c>
      <c r="AU35" s="18">
        <f t="shared" si="27"/>
        <v>0</v>
      </c>
      <c r="AV35" s="18">
        <v>0</v>
      </c>
      <c r="AW35" s="18">
        <v>0</v>
      </c>
      <c r="AX35" s="26">
        <v>0</v>
      </c>
      <c r="AY35" s="26">
        <v>0</v>
      </c>
      <c r="AZ35" s="26">
        <v>0</v>
      </c>
      <c r="BA35" s="26">
        <v>0</v>
      </c>
      <c r="BB35" s="26">
        <v>0</v>
      </c>
      <c r="BC35" s="26">
        <v>0</v>
      </c>
    </row>
    <row r="36" s="2" customFormat="1" ht="19.5" customHeight="1" spans="1:55">
      <c r="A36" s="15"/>
      <c r="B36" s="16"/>
      <c r="C36" s="16" t="s">
        <v>112</v>
      </c>
      <c r="D36" s="16" t="s">
        <v>113</v>
      </c>
      <c r="E36" s="17">
        <f t="shared" si="14"/>
        <v>10</v>
      </c>
      <c r="F36" s="18">
        <f t="shared" si="15"/>
        <v>10</v>
      </c>
      <c r="G36" s="18">
        <v>10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f t="shared" si="16"/>
        <v>0</v>
      </c>
      <c r="U36" s="18">
        <v>0</v>
      </c>
      <c r="V36" s="18">
        <v>0</v>
      </c>
      <c r="W36" s="18">
        <v>0</v>
      </c>
      <c r="X36" s="18">
        <f t="shared" si="17"/>
        <v>10</v>
      </c>
      <c r="Y36" s="18">
        <f t="shared" si="18"/>
        <v>10</v>
      </c>
      <c r="Z36" s="18">
        <v>10</v>
      </c>
      <c r="AA36" s="18">
        <v>0</v>
      </c>
      <c r="AB36" s="18">
        <v>0</v>
      </c>
      <c r="AC36" s="18">
        <v>0</v>
      </c>
      <c r="AD36" s="18">
        <f t="shared" si="19"/>
        <v>0</v>
      </c>
      <c r="AE36" s="18">
        <v>0</v>
      </c>
      <c r="AF36" s="18">
        <v>0</v>
      </c>
      <c r="AG36" s="18">
        <v>0</v>
      </c>
      <c r="AH36" s="18">
        <f t="shared" si="20"/>
        <v>0</v>
      </c>
      <c r="AI36" s="18">
        <v>0</v>
      </c>
      <c r="AJ36" s="18">
        <v>0</v>
      </c>
      <c r="AK36" s="18">
        <v>0</v>
      </c>
      <c r="AL36" s="18">
        <v>0</v>
      </c>
      <c r="AM36" s="18">
        <v>0</v>
      </c>
      <c r="AN36" s="18">
        <f t="shared" si="21"/>
        <v>0</v>
      </c>
      <c r="AO36" s="18">
        <f t="shared" si="22"/>
        <v>0</v>
      </c>
      <c r="AP36" s="18">
        <f t="shared" si="23"/>
        <v>0</v>
      </c>
      <c r="AQ36" s="18">
        <v>0</v>
      </c>
      <c r="AR36" s="18">
        <f t="shared" si="24"/>
        <v>0</v>
      </c>
      <c r="AS36" s="18">
        <f t="shared" si="25"/>
        <v>0</v>
      </c>
      <c r="AT36" s="18">
        <f t="shared" si="26"/>
        <v>0</v>
      </c>
      <c r="AU36" s="18">
        <f t="shared" si="27"/>
        <v>0</v>
      </c>
      <c r="AV36" s="18">
        <v>0</v>
      </c>
      <c r="AW36" s="18">
        <v>0</v>
      </c>
      <c r="AX36" s="26">
        <v>0</v>
      </c>
      <c r="AY36" s="26">
        <v>0</v>
      </c>
      <c r="AZ36" s="26">
        <v>0</v>
      </c>
      <c r="BA36" s="26">
        <v>0</v>
      </c>
      <c r="BB36" s="26">
        <v>0</v>
      </c>
      <c r="BC36" s="26">
        <v>0</v>
      </c>
    </row>
    <row r="37" s="2" customFormat="1" ht="19.5" customHeight="1" spans="1:55">
      <c r="A37" s="15"/>
      <c r="B37" s="16"/>
      <c r="C37" s="16" t="s">
        <v>114</v>
      </c>
      <c r="D37" s="16" t="s">
        <v>115</v>
      </c>
      <c r="E37" s="17">
        <f t="shared" si="14"/>
        <v>2</v>
      </c>
      <c r="F37" s="18">
        <f t="shared" si="15"/>
        <v>2</v>
      </c>
      <c r="G37" s="18">
        <v>2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f t="shared" si="16"/>
        <v>0</v>
      </c>
      <c r="U37" s="18">
        <v>0</v>
      </c>
      <c r="V37" s="18">
        <v>0</v>
      </c>
      <c r="W37" s="18">
        <v>0</v>
      </c>
      <c r="X37" s="18">
        <f t="shared" si="17"/>
        <v>2</v>
      </c>
      <c r="Y37" s="18">
        <f t="shared" si="18"/>
        <v>2</v>
      </c>
      <c r="Z37" s="18">
        <v>2</v>
      </c>
      <c r="AA37" s="18">
        <v>0</v>
      </c>
      <c r="AB37" s="18">
        <v>0</v>
      </c>
      <c r="AC37" s="18">
        <v>0</v>
      </c>
      <c r="AD37" s="18">
        <f t="shared" si="19"/>
        <v>0</v>
      </c>
      <c r="AE37" s="18">
        <v>0</v>
      </c>
      <c r="AF37" s="18">
        <v>0</v>
      </c>
      <c r="AG37" s="18">
        <v>0</v>
      </c>
      <c r="AH37" s="18">
        <f t="shared" si="20"/>
        <v>0</v>
      </c>
      <c r="AI37" s="18">
        <v>0</v>
      </c>
      <c r="AJ37" s="18">
        <v>0</v>
      </c>
      <c r="AK37" s="18">
        <v>0</v>
      </c>
      <c r="AL37" s="18">
        <v>0</v>
      </c>
      <c r="AM37" s="18">
        <v>0</v>
      </c>
      <c r="AN37" s="18">
        <f t="shared" si="21"/>
        <v>0</v>
      </c>
      <c r="AO37" s="18">
        <f t="shared" si="22"/>
        <v>0</v>
      </c>
      <c r="AP37" s="18">
        <f t="shared" si="23"/>
        <v>0</v>
      </c>
      <c r="AQ37" s="18">
        <v>0</v>
      </c>
      <c r="AR37" s="18">
        <f t="shared" si="24"/>
        <v>0</v>
      </c>
      <c r="AS37" s="18">
        <f t="shared" si="25"/>
        <v>0</v>
      </c>
      <c r="AT37" s="18">
        <f t="shared" si="26"/>
        <v>0</v>
      </c>
      <c r="AU37" s="18">
        <f t="shared" si="27"/>
        <v>0</v>
      </c>
      <c r="AV37" s="18">
        <v>0</v>
      </c>
      <c r="AW37" s="18">
        <v>0</v>
      </c>
      <c r="AX37" s="26">
        <v>0</v>
      </c>
      <c r="AY37" s="26">
        <v>0</v>
      </c>
      <c r="AZ37" s="26">
        <v>0</v>
      </c>
      <c r="BA37" s="26">
        <v>0</v>
      </c>
      <c r="BB37" s="26">
        <v>0</v>
      </c>
      <c r="BC37" s="26">
        <v>0</v>
      </c>
    </row>
    <row r="38" s="2" customFormat="1" ht="19.5" customHeight="1" spans="1:55">
      <c r="A38" s="15"/>
      <c r="B38" s="16"/>
      <c r="C38" s="16" t="s">
        <v>116</v>
      </c>
      <c r="D38" s="16" t="s">
        <v>117</v>
      </c>
      <c r="E38" s="17">
        <f t="shared" si="14"/>
        <v>40</v>
      </c>
      <c r="F38" s="18">
        <f t="shared" si="15"/>
        <v>40</v>
      </c>
      <c r="G38" s="18">
        <v>40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f t="shared" si="16"/>
        <v>0</v>
      </c>
      <c r="U38" s="18">
        <v>0</v>
      </c>
      <c r="V38" s="18">
        <v>0</v>
      </c>
      <c r="W38" s="18">
        <v>0</v>
      </c>
      <c r="X38" s="18">
        <f t="shared" si="17"/>
        <v>40</v>
      </c>
      <c r="Y38" s="18">
        <f t="shared" si="18"/>
        <v>40</v>
      </c>
      <c r="Z38" s="18">
        <v>40</v>
      </c>
      <c r="AA38" s="18">
        <v>0</v>
      </c>
      <c r="AB38" s="18">
        <v>0</v>
      </c>
      <c r="AC38" s="18">
        <v>0</v>
      </c>
      <c r="AD38" s="18">
        <f t="shared" si="19"/>
        <v>0</v>
      </c>
      <c r="AE38" s="18">
        <v>0</v>
      </c>
      <c r="AF38" s="18">
        <v>0</v>
      </c>
      <c r="AG38" s="18">
        <v>0</v>
      </c>
      <c r="AH38" s="18">
        <f t="shared" si="20"/>
        <v>0</v>
      </c>
      <c r="AI38" s="18">
        <v>0</v>
      </c>
      <c r="AJ38" s="18">
        <v>0</v>
      </c>
      <c r="AK38" s="18">
        <v>0</v>
      </c>
      <c r="AL38" s="18">
        <v>0</v>
      </c>
      <c r="AM38" s="18">
        <v>0</v>
      </c>
      <c r="AN38" s="18">
        <f t="shared" si="21"/>
        <v>0</v>
      </c>
      <c r="AO38" s="18">
        <f t="shared" si="22"/>
        <v>0</v>
      </c>
      <c r="AP38" s="18">
        <f t="shared" si="23"/>
        <v>0</v>
      </c>
      <c r="AQ38" s="18">
        <v>0</v>
      </c>
      <c r="AR38" s="18">
        <f t="shared" si="24"/>
        <v>0</v>
      </c>
      <c r="AS38" s="18">
        <f t="shared" si="25"/>
        <v>0</v>
      </c>
      <c r="AT38" s="18">
        <f t="shared" si="26"/>
        <v>0</v>
      </c>
      <c r="AU38" s="18">
        <f t="shared" si="27"/>
        <v>0</v>
      </c>
      <c r="AV38" s="18">
        <v>0</v>
      </c>
      <c r="AW38" s="18">
        <v>0</v>
      </c>
      <c r="AX38" s="26">
        <v>0</v>
      </c>
      <c r="AY38" s="26">
        <v>0</v>
      </c>
      <c r="AZ38" s="26">
        <v>0</v>
      </c>
      <c r="BA38" s="26">
        <v>0</v>
      </c>
      <c r="BB38" s="26">
        <v>0</v>
      </c>
      <c r="BC38" s="26">
        <v>0</v>
      </c>
    </row>
    <row r="39" s="2" customFormat="1" ht="19.5" customHeight="1" spans="1:55">
      <c r="A39" s="15"/>
      <c r="B39" s="16"/>
      <c r="C39" s="16" t="s">
        <v>118</v>
      </c>
      <c r="D39" s="16" t="s">
        <v>119</v>
      </c>
      <c r="E39" s="17">
        <f t="shared" si="14"/>
        <v>60</v>
      </c>
      <c r="F39" s="18">
        <f t="shared" si="15"/>
        <v>60</v>
      </c>
      <c r="G39" s="18">
        <v>60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f t="shared" si="16"/>
        <v>0</v>
      </c>
      <c r="U39" s="18">
        <v>0</v>
      </c>
      <c r="V39" s="18">
        <v>0</v>
      </c>
      <c r="W39" s="18">
        <v>0</v>
      </c>
      <c r="X39" s="18">
        <f t="shared" si="17"/>
        <v>60</v>
      </c>
      <c r="Y39" s="18">
        <f t="shared" si="18"/>
        <v>60</v>
      </c>
      <c r="Z39" s="18">
        <v>60</v>
      </c>
      <c r="AA39" s="18">
        <v>0</v>
      </c>
      <c r="AB39" s="18">
        <v>0</v>
      </c>
      <c r="AC39" s="18">
        <v>0</v>
      </c>
      <c r="AD39" s="18">
        <f t="shared" si="19"/>
        <v>0</v>
      </c>
      <c r="AE39" s="18">
        <v>0</v>
      </c>
      <c r="AF39" s="18">
        <v>0</v>
      </c>
      <c r="AG39" s="18">
        <v>0</v>
      </c>
      <c r="AH39" s="18">
        <f t="shared" si="20"/>
        <v>0</v>
      </c>
      <c r="AI39" s="18">
        <v>0</v>
      </c>
      <c r="AJ39" s="18">
        <v>0</v>
      </c>
      <c r="AK39" s="18">
        <v>0</v>
      </c>
      <c r="AL39" s="18">
        <v>0</v>
      </c>
      <c r="AM39" s="18">
        <v>0</v>
      </c>
      <c r="AN39" s="18">
        <f t="shared" si="21"/>
        <v>0</v>
      </c>
      <c r="AO39" s="18">
        <f t="shared" si="22"/>
        <v>0</v>
      </c>
      <c r="AP39" s="18">
        <f t="shared" si="23"/>
        <v>0</v>
      </c>
      <c r="AQ39" s="18">
        <v>0</v>
      </c>
      <c r="AR39" s="18">
        <f t="shared" si="24"/>
        <v>0</v>
      </c>
      <c r="AS39" s="18">
        <f t="shared" si="25"/>
        <v>0</v>
      </c>
      <c r="AT39" s="18">
        <f t="shared" si="26"/>
        <v>0</v>
      </c>
      <c r="AU39" s="18">
        <f t="shared" si="27"/>
        <v>0</v>
      </c>
      <c r="AV39" s="18">
        <v>0</v>
      </c>
      <c r="AW39" s="18">
        <v>0</v>
      </c>
      <c r="AX39" s="26">
        <v>0</v>
      </c>
      <c r="AY39" s="26">
        <v>0</v>
      </c>
      <c r="AZ39" s="26">
        <v>0</v>
      </c>
      <c r="BA39" s="26">
        <v>0</v>
      </c>
      <c r="BB39" s="26">
        <v>0</v>
      </c>
      <c r="BC39" s="26">
        <v>0</v>
      </c>
    </row>
    <row r="40" s="3" customFormat="1" ht="31" customHeight="1" spans="1:55">
      <c r="A40" s="15"/>
      <c r="B40" s="16"/>
      <c r="C40" s="19" t="s">
        <v>120</v>
      </c>
      <c r="D40" s="20" t="s">
        <v>121</v>
      </c>
      <c r="E40" s="17">
        <v>65</v>
      </c>
      <c r="F40" s="18">
        <v>65</v>
      </c>
      <c r="G40" s="18">
        <v>65</v>
      </c>
      <c r="H40" s="18">
        <v>65</v>
      </c>
      <c r="I40" s="18">
        <v>65</v>
      </c>
      <c r="J40" s="18"/>
      <c r="K40" s="18"/>
      <c r="L40" s="18"/>
      <c r="M40" s="18"/>
      <c r="N40" s="18"/>
      <c r="O40" s="18"/>
      <c r="P40" s="18"/>
      <c r="Q40" s="18"/>
      <c r="R40" s="18"/>
      <c r="S40" s="18">
        <v>65</v>
      </c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26"/>
      <c r="AY40" s="26"/>
      <c r="AZ40" s="26"/>
      <c r="BA40" s="26"/>
      <c r="BB40" s="26"/>
      <c r="BC40" s="26"/>
    </row>
    <row r="41" s="3" customFormat="1" ht="31" customHeight="1" spans="1:55">
      <c r="A41" s="15"/>
      <c r="B41" s="16"/>
      <c r="C41" s="20" t="s">
        <v>122</v>
      </c>
      <c r="D41" s="20" t="s">
        <v>123</v>
      </c>
      <c r="E41" s="17">
        <v>125</v>
      </c>
      <c r="F41" s="18">
        <v>125</v>
      </c>
      <c r="G41" s="18">
        <v>125</v>
      </c>
      <c r="H41" s="18">
        <v>125</v>
      </c>
      <c r="I41" s="18">
        <v>125</v>
      </c>
      <c r="J41" s="18"/>
      <c r="K41" s="18"/>
      <c r="L41" s="18"/>
      <c r="M41" s="18"/>
      <c r="N41" s="18"/>
      <c r="O41" s="18"/>
      <c r="P41" s="18"/>
      <c r="Q41" s="18"/>
      <c r="R41" s="18"/>
      <c r="S41" s="18">
        <v>125</v>
      </c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26"/>
      <c r="AY41" s="26"/>
      <c r="AZ41" s="26"/>
      <c r="BA41" s="26"/>
      <c r="BB41" s="26"/>
      <c r="BC41" s="26"/>
    </row>
    <row r="42" s="2" customFormat="1" ht="19.5" customHeight="1" spans="1:55">
      <c r="A42" s="15" t="s">
        <v>124</v>
      </c>
      <c r="B42" s="16" t="s">
        <v>125</v>
      </c>
      <c r="C42" s="16"/>
      <c r="D42" s="16"/>
      <c r="E42" s="17">
        <f t="shared" ref="E42:E52" si="28">SUM(F42,AN42)</f>
        <v>7200.9195</v>
      </c>
      <c r="F42" s="18">
        <f t="shared" ref="F42:F52" si="29">SUM(G42,AG42,AH42)</f>
        <v>7200.9195</v>
      </c>
      <c r="G42" s="18">
        <f>H42+X42</f>
        <v>7200.9195</v>
      </c>
      <c r="H42" s="18">
        <f>I42</f>
        <v>7158.0915</v>
      </c>
      <c r="I42" s="18">
        <f>J42+S42</f>
        <v>7158.0915</v>
      </c>
      <c r="J42" s="18">
        <v>1114.14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6043.9515</v>
      </c>
      <c r="T42" s="18">
        <f t="shared" ref="T42:T52" si="30">I42-SUM(J42:S42)</f>
        <v>0</v>
      </c>
      <c r="U42" s="18">
        <v>0</v>
      </c>
      <c r="V42" s="18">
        <v>0</v>
      </c>
      <c r="W42" s="18">
        <v>0</v>
      </c>
      <c r="X42" s="18">
        <f t="shared" ref="X42:X52" si="31">SUM(Y42,AC42)</f>
        <v>42.828</v>
      </c>
      <c r="Y42" s="18">
        <f t="shared" ref="Y42:Y52" si="32">SUM(Z42:AB42)</f>
        <v>42.828</v>
      </c>
      <c r="Z42" s="18">
        <v>42.828</v>
      </c>
      <c r="AA42" s="18">
        <v>0</v>
      </c>
      <c r="AB42" s="18">
        <v>0</v>
      </c>
      <c r="AC42" s="18">
        <v>0</v>
      </c>
      <c r="AD42" s="18">
        <f t="shared" ref="AD42:AD52" si="33">SUM(AE42,AF42)</f>
        <v>0</v>
      </c>
      <c r="AE42" s="18">
        <v>0</v>
      </c>
      <c r="AF42" s="18">
        <v>0</v>
      </c>
      <c r="AG42" s="18">
        <v>0</v>
      </c>
      <c r="AH42" s="18">
        <f t="shared" ref="AH42:AH52" si="34">SUM(AI42:AM42)</f>
        <v>0</v>
      </c>
      <c r="AI42" s="18">
        <v>0</v>
      </c>
      <c r="AJ42" s="18">
        <v>0</v>
      </c>
      <c r="AK42" s="18">
        <v>0</v>
      </c>
      <c r="AL42" s="18">
        <v>0</v>
      </c>
      <c r="AM42" s="18">
        <v>0</v>
      </c>
      <c r="AN42" s="18">
        <f t="shared" ref="AN42:AN52" si="35">SUM(AO42,AV42,AW42)</f>
        <v>0</v>
      </c>
      <c r="AO42" s="18">
        <f t="shared" ref="AO42:AO52" si="36">SUM(AP42,AS42,AT42,AU42)</f>
        <v>0</v>
      </c>
      <c r="AP42" s="18">
        <f t="shared" ref="AP42:AP52" si="37">IFERROR(AX42-BA42,0)</f>
        <v>0</v>
      </c>
      <c r="AQ42" s="18">
        <v>0</v>
      </c>
      <c r="AR42" s="18">
        <f t="shared" ref="AR42:AR52" si="38">IFERROR((AX42-AQ42-BA42),0)</f>
        <v>0</v>
      </c>
      <c r="AS42" s="18">
        <f t="shared" ref="AS42:AS52" si="39">IFERROR((AY42-BB42),0)</f>
        <v>0</v>
      </c>
      <c r="AT42" s="18">
        <f t="shared" ref="AT42:AT52" si="40">IFERROR((AZ42-BC42),0)</f>
        <v>0</v>
      </c>
      <c r="AU42" s="18">
        <f t="shared" ref="AU42:AU52" si="41">IFERROR(SUM(BA42:BC42),0)</f>
        <v>0</v>
      </c>
      <c r="AV42" s="18">
        <v>0</v>
      </c>
      <c r="AW42" s="18">
        <v>0</v>
      </c>
      <c r="AX42" s="26">
        <v>0</v>
      </c>
      <c r="AY42" s="26">
        <v>0</v>
      </c>
      <c r="AZ42" s="26">
        <v>0</v>
      </c>
      <c r="BA42" s="26">
        <v>0</v>
      </c>
      <c r="BB42" s="26">
        <v>0</v>
      </c>
      <c r="BC42" s="26">
        <v>0</v>
      </c>
    </row>
    <row r="43" s="2" customFormat="1" ht="19.5" customHeight="1" spans="1:55">
      <c r="A43" s="15"/>
      <c r="B43" s="16"/>
      <c r="C43" s="16" t="s">
        <v>126</v>
      </c>
      <c r="D43" s="16" t="s">
        <v>127</v>
      </c>
      <c r="E43" s="17">
        <f t="shared" si="28"/>
        <v>1</v>
      </c>
      <c r="F43" s="18">
        <f t="shared" si="29"/>
        <v>1</v>
      </c>
      <c r="G43" s="18">
        <v>1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f t="shared" si="30"/>
        <v>0</v>
      </c>
      <c r="U43" s="18">
        <v>0</v>
      </c>
      <c r="V43" s="18">
        <v>0</v>
      </c>
      <c r="W43" s="18">
        <v>0</v>
      </c>
      <c r="X43" s="18">
        <f t="shared" si="31"/>
        <v>1</v>
      </c>
      <c r="Y43" s="18">
        <f t="shared" si="32"/>
        <v>1</v>
      </c>
      <c r="Z43" s="18">
        <v>1</v>
      </c>
      <c r="AA43" s="18">
        <v>0</v>
      </c>
      <c r="AB43" s="18">
        <v>0</v>
      </c>
      <c r="AC43" s="18">
        <v>0</v>
      </c>
      <c r="AD43" s="18">
        <f t="shared" si="33"/>
        <v>0</v>
      </c>
      <c r="AE43" s="18">
        <v>0</v>
      </c>
      <c r="AF43" s="18">
        <v>0</v>
      </c>
      <c r="AG43" s="18">
        <v>0</v>
      </c>
      <c r="AH43" s="18">
        <f t="shared" si="34"/>
        <v>0</v>
      </c>
      <c r="AI43" s="18">
        <v>0</v>
      </c>
      <c r="AJ43" s="18">
        <v>0</v>
      </c>
      <c r="AK43" s="18">
        <v>0</v>
      </c>
      <c r="AL43" s="18">
        <v>0</v>
      </c>
      <c r="AM43" s="18">
        <v>0</v>
      </c>
      <c r="AN43" s="18">
        <f t="shared" si="35"/>
        <v>0</v>
      </c>
      <c r="AO43" s="18">
        <f t="shared" si="36"/>
        <v>0</v>
      </c>
      <c r="AP43" s="18">
        <f t="shared" si="37"/>
        <v>0</v>
      </c>
      <c r="AQ43" s="18">
        <v>0</v>
      </c>
      <c r="AR43" s="18">
        <f t="shared" si="38"/>
        <v>0</v>
      </c>
      <c r="AS43" s="18">
        <f t="shared" si="39"/>
        <v>0</v>
      </c>
      <c r="AT43" s="18">
        <f t="shared" si="40"/>
        <v>0</v>
      </c>
      <c r="AU43" s="18">
        <f t="shared" si="41"/>
        <v>0</v>
      </c>
      <c r="AV43" s="18">
        <v>0</v>
      </c>
      <c r="AW43" s="18">
        <v>0</v>
      </c>
      <c r="AX43" s="26">
        <v>0</v>
      </c>
      <c r="AY43" s="26">
        <v>0</v>
      </c>
      <c r="AZ43" s="26">
        <v>0</v>
      </c>
      <c r="BA43" s="26">
        <v>0</v>
      </c>
      <c r="BB43" s="26">
        <v>0</v>
      </c>
      <c r="BC43" s="26">
        <v>0</v>
      </c>
    </row>
    <row r="44" s="2" customFormat="1" ht="19.5" customHeight="1" spans="1:55">
      <c r="A44" s="15"/>
      <c r="B44" s="16"/>
      <c r="C44" s="16" t="s">
        <v>128</v>
      </c>
      <c r="D44" s="16" t="s">
        <v>129</v>
      </c>
      <c r="E44" s="17">
        <f t="shared" si="28"/>
        <v>172.14</v>
      </c>
      <c r="F44" s="18">
        <f t="shared" si="29"/>
        <v>172.14</v>
      </c>
      <c r="G44" s="18">
        <v>172.14</v>
      </c>
      <c r="H44" s="18">
        <v>172.14</v>
      </c>
      <c r="I44" s="18">
        <v>172.14</v>
      </c>
      <c r="J44" s="18">
        <v>172.14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f t="shared" si="30"/>
        <v>0</v>
      </c>
      <c r="U44" s="18">
        <v>0</v>
      </c>
      <c r="V44" s="18">
        <v>0</v>
      </c>
      <c r="W44" s="18">
        <v>0</v>
      </c>
      <c r="X44" s="18">
        <f t="shared" si="31"/>
        <v>0</v>
      </c>
      <c r="Y44" s="18">
        <f t="shared" si="32"/>
        <v>0</v>
      </c>
      <c r="Z44" s="18">
        <v>0</v>
      </c>
      <c r="AA44" s="18">
        <v>0</v>
      </c>
      <c r="AB44" s="18">
        <v>0</v>
      </c>
      <c r="AC44" s="18">
        <v>0</v>
      </c>
      <c r="AD44" s="18">
        <f t="shared" si="33"/>
        <v>0</v>
      </c>
      <c r="AE44" s="18">
        <v>0</v>
      </c>
      <c r="AF44" s="18">
        <v>0</v>
      </c>
      <c r="AG44" s="18">
        <v>0</v>
      </c>
      <c r="AH44" s="18">
        <f t="shared" si="34"/>
        <v>0</v>
      </c>
      <c r="AI44" s="18">
        <v>0</v>
      </c>
      <c r="AJ44" s="18">
        <v>0</v>
      </c>
      <c r="AK44" s="18">
        <v>0</v>
      </c>
      <c r="AL44" s="18">
        <v>0</v>
      </c>
      <c r="AM44" s="18">
        <v>0</v>
      </c>
      <c r="AN44" s="18">
        <f t="shared" si="35"/>
        <v>0</v>
      </c>
      <c r="AO44" s="18">
        <f t="shared" si="36"/>
        <v>0</v>
      </c>
      <c r="AP44" s="18">
        <f t="shared" si="37"/>
        <v>0</v>
      </c>
      <c r="AQ44" s="18">
        <v>0</v>
      </c>
      <c r="AR44" s="18">
        <f t="shared" si="38"/>
        <v>0</v>
      </c>
      <c r="AS44" s="18">
        <f t="shared" si="39"/>
        <v>0</v>
      </c>
      <c r="AT44" s="18">
        <f t="shared" si="40"/>
        <v>0</v>
      </c>
      <c r="AU44" s="18">
        <f t="shared" si="41"/>
        <v>0</v>
      </c>
      <c r="AV44" s="18">
        <v>0</v>
      </c>
      <c r="AW44" s="18">
        <v>0</v>
      </c>
      <c r="AX44" s="26">
        <v>0</v>
      </c>
      <c r="AY44" s="26">
        <v>0</v>
      </c>
      <c r="AZ44" s="26">
        <v>0</v>
      </c>
      <c r="BA44" s="26">
        <v>0</v>
      </c>
      <c r="BB44" s="26">
        <v>0</v>
      </c>
      <c r="BC44" s="26">
        <v>0</v>
      </c>
    </row>
    <row r="45" s="2" customFormat="1" ht="19.5" customHeight="1" spans="1:55">
      <c r="A45" s="15"/>
      <c r="B45" s="16"/>
      <c r="C45" s="16" t="s">
        <v>130</v>
      </c>
      <c r="D45" s="16" t="s">
        <v>131</v>
      </c>
      <c r="E45" s="17">
        <f t="shared" si="28"/>
        <v>3</v>
      </c>
      <c r="F45" s="18">
        <f t="shared" si="29"/>
        <v>3</v>
      </c>
      <c r="G45" s="18">
        <v>3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f t="shared" si="30"/>
        <v>0</v>
      </c>
      <c r="U45" s="18">
        <v>0</v>
      </c>
      <c r="V45" s="18">
        <v>0</v>
      </c>
      <c r="W45" s="18">
        <v>0</v>
      </c>
      <c r="X45" s="18">
        <f t="shared" si="31"/>
        <v>3</v>
      </c>
      <c r="Y45" s="18">
        <f t="shared" si="32"/>
        <v>3</v>
      </c>
      <c r="Z45" s="18">
        <v>3</v>
      </c>
      <c r="AA45" s="18">
        <v>0</v>
      </c>
      <c r="AB45" s="18">
        <v>0</v>
      </c>
      <c r="AC45" s="18">
        <v>0</v>
      </c>
      <c r="AD45" s="18">
        <f t="shared" si="33"/>
        <v>0</v>
      </c>
      <c r="AE45" s="18">
        <v>0</v>
      </c>
      <c r="AF45" s="18">
        <v>0</v>
      </c>
      <c r="AG45" s="18">
        <v>0</v>
      </c>
      <c r="AH45" s="18">
        <f t="shared" si="34"/>
        <v>0</v>
      </c>
      <c r="AI45" s="18">
        <v>0</v>
      </c>
      <c r="AJ45" s="18">
        <v>0</v>
      </c>
      <c r="AK45" s="18">
        <v>0</v>
      </c>
      <c r="AL45" s="18">
        <v>0</v>
      </c>
      <c r="AM45" s="18">
        <v>0</v>
      </c>
      <c r="AN45" s="18">
        <f t="shared" si="35"/>
        <v>0</v>
      </c>
      <c r="AO45" s="18">
        <f t="shared" si="36"/>
        <v>0</v>
      </c>
      <c r="AP45" s="18">
        <f t="shared" si="37"/>
        <v>0</v>
      </c>
      <c r="AQ45" s="18">
        <v>0</v>
      </c>
      <c r="AR45" s="18">
        <f t="shared" si="38"/>
        <v>0</v>
      </c>
      <c r="AS45" s="18">
        <f t="shared" si="39"/>
        <v>0</v>
      </c>
      <c r="AT45" s="18">
        <f t="shared" si="40"/>
        <v>0</v>
      </c>
      <c r="AU45" s="18">
        <f t="shared" si="41"/>
        <v>0</v>
      </c>
      <c r="AV45" s="18">
        <v>0</v>
      </c>
      <c r="AW45" s="18">
        <v>0</v>
      </c>
      <c r="AX45" s="26">
        <v>0</v>
      </c>
      <c r="AY45" s="26">
        <v>0</v>
      </c>
      <c r="AZ45" s="26">
        <v>0</v>
      </c>
      <c r="BA45" s="26">
        <v>0</v>
      </c>
      <c r="BB45" s="26">
        <v>0</v>
      </c>
      <c r="BC45" s="26">
        <v>0</v>
      </c>
    </row>
    <row r="46" s="2" customFormat="1" ht="19.5" customHeight="1" spans="1:55">
      <c r="A46" s="15"/>
      <c r="B46" s="16"/>
      <c r="C46" s="16" t="s">
        <v>132</v>
      </c>
      <c r="D46" s="16" t="s">
        <v>133</v>
      </c>
      <c r="E46" s="17">
        <f t="shared" si="28"/>
        <v>25</v>
      </c>
      <c r="F46" s="18">
        <f t="shared" si="29"/>
        <v>25</v>
      </c>
      <c r="G46" s="18">
        <v>25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f t="shared" si="30"/>
        <v>0</v>
      </c>
      <c r="U46" s="18">
        <v>0</v>
      </c>
      <c r="V46" s="18">
        <v>0</v>
      </c>
      <c r="W46" s="18">
        <v>0</v>
      </c>
      <c r="X46" s="18">
        <f t="shared" si="31"/>
        <v>25</v>
      </c>
      <c r="Y46" s="18">
        <f t="shared" si="32"/>
        <v>25</v>
      </c>
      <c r="Z46" s="18">
        <v>25</v>
      </c>
      <c r="AA46" s="18">
        <v>0</v>
      </c>
      <c r="AB46" s="18">
        <v>0</v>
      </c>
      <c r="AC46" s="18">
        <v>0</v>
      </c>
      <c r="AD46" s="18">
        <f t="shared" si="33"/>
        <v>0</v>
      </c>
      <c r="AE46" s="18">
        <v>0</v>
      </c>
      <c r="AF46" s="18">
        <v>0</v>
      </c>
      <c r="AG46" s="18">
        <v>0</v>
      </c>
      <c r="AH46" s="18">
        <f t="shared" si="34"/>
        <v>0</v>
      </c>
      <c r="AI46" s="18">
        <v>0</v>
      </c>
      <c r="AJ46" s="18">
        <v>0</v>
      </c>
      <c r="AK46" s="18">
        <v>0</v>
      </c>
      <c r="AL46" s="18">
        <v>0</v>
      </c>
      <c r="AM46" s="18">
        <v>0</v>
      </c>
      <c r="AN46" s="18">
        <f t="shared" si="35"/>
        <v>0</v>
      </c>
      <c r="AO46" s="18">
        <f t="shared" si="36"/>
        <v>0</v>
      </c>
      <c r="AP46" s="18">
        <f t="shared" si="37"/>
        <v>0</v>
      </c>
      <c r="AQ46" s="18">
        <v>0</v>
      </c>
      <c r="AR46" s="18">
        <f t="shared" si="38"/>
        <v>0</v>
      </c>
      <c r="AS46" s="18">
        <f t="shared" si="39"/>
        <v>0</v>
      </c>
      <c r="AT46" s="18">
        <f t="shared" si="40"/>
        <v>0</v>
      </c>
      <c r="AU46" s="18">
        <f t="shared" si="41"/>
        <v>0</v>
      </c>
      <c r="AV46" s="18">
        <v>0</v>
      </c>
      <c r="AW46" s="18">
        <v>0</v>
      </c>
      <c r="AX46" s="26">
        <v>0</v>
      </c>
      <c r="AY46" s="26">
        <v>0</v>
      </c>
      <c r="AZ46" s="26">
        <v>0</v>
      </c>
      <c r="BA46" s="26">
        <v>0</v>
      </c>
      <c r="BB46" s="26">
        <v>0</v>
      </c>
      <c r="BC46" s="26">
        <v>0</v>
      </c>
    </row>
    <row r="47" s="2" customFormat="1" ht="19.5" customHeight="1" spans="1:55">
      <c r="A47" s="15"/>
      <c r="B47" s="16"/>
      <c r="C47" s="16" t="s">
        <v>134</v>
      </c>
      <c r="D47" s="16" t="s">
        <v>135</v>
      </c>
      <c r="E47" s="17">
        <f t="shared" si="28"/>
        <v>3</v>
      </c>
      <c r="F47" s="18">
        <f t="shared" si="29"/>
        <v>3</v>
      </c>
      <c r="G47" s="18">
        <v>3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f t="shared" si="30"/>
        <v>0</v>
      </c>
      <c r="U47" s="18">
        <v>0</v>
      </c>
      <c r="V47" s="18">
        <v>0</v>
      </c>
      <c r="W47" s="18">
        <v>0</v>
      </c>
      <c r="X47" s="18">
        <f t="shared" si="31"/>
        <v>3</v>
      </c>
      <c r="Y47" s="18">
        <f t="shared" si="32"/>
        <v>3</v>
      </c>
      <c r="Z47" s="18">
        <v>3</v>
      </c>
      <c r="AA47" s="18">
        <v>0</v>
      </c>
      <c r="AB47" s="18">
        <v>0</v>
      </c>
      <c r="AC47" s="18">
        <v>0</v>
      </c>
      <c r="AD47" s="18">
        <f t="shared" si="33"/>
        <v>0</v>
      </c>
      <c r="AE47" s="18">
        <v>0</v>
      </c>
      <c r="AF47" s="18">
        <v>0</v>
      </c>
      <c r="AG47" s="18">
        <v>0</v>
      </c>
      <c r="AH47" s="18">
        <f t="shared" si="34"/>
        <v>0</v>
      </c>
      <c r="AI47" s="18">
        <v>0</v>
      </c>
      <c r="AJ47" s="18">
        <v>0</v>
      </c>
      <c r="AK47" s="18">
        <v>0</v>
      </c>
      <c r="AL47" s="18">
        <v>0</v>
      </c>
      <c r="AM47" s="18">
        <v>0</v>
      </c>
      <c r="AN47" s="18">
        <f t="shared" si="35"/>
        <v>0</v>
      </c>
      <c r="AO47" s="18">
        <f t="shared" si="36"/>
        <v>0</v>
      </c>
      <c r="AP47" s="18">
        <f t="shared" si="37"/>
        <v>0</v>
      </c>
      <c r="AQ47" s="18">
        <v>0</v>
      </c>
      <c r="AR47" s="18">
        <f t="shared" si="38"/>
        <v>0</v>
      </c>
      <c r="AS47" s="18">
        <f t="shared" si="39"/>
        <v>0</v>
      </c>
      <c r="AT47" s="18">
        <f t="shared" si="40"/>
        <v>0</v>
      </c>
      <c r="AU47" s="18">
        <f t="shared" si="41"/>
        <v>0</v>
      </c>
      <c r="AV47" s="18">
        <v>0</v>
      </c>
      <c r="AW47" s="18">
        <v>0</v>
      </c>
      <c r="AX47" s="26">
        <v>0</v>
      </c>
      <c r="AY47" s="26">
        <v>0</v>
      </c>
      <c r="AZ47" s="26">
        <v>0</v>
      </c>
      <c r="BA47" s="26">
        <v>0</v>
      </c>
      <c r="BB47" s="26">
        <v>0</v>
      </c>
      <c r="BC47" s="26">
        <v>0</v>
      </c>
    </row>
    <row r="48" s="2" customFormat="1" ht="19.5" customHeight="1" spans="1:55">
      <c r="A48" s="15"/>
      <c r="B48" s="16"/>
      <c r="C48" s="16" t="s">
        <v>136</v>
      </c>
      <c r="D48" s="16" t="s">
        <v>137</v>
      </c>
      <c r="E48" s="17">
        <f t="shared" si="28"/>
        <v>42</v>
      </c>
      <c r="F48" s="18">
        <f t="shared" si="29"/>
        <v>42</v>
      </c>
      <c r="G48" s="18">
        <v>42</v>
      </c>
      <c r="H48" s="18">
        <v>42</v>
      </c>
      <c r="I48" s="18">
        <v>42</v>
      </c>
      <c r="J48" s="18">
        <v>42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f t="shared" si="30"/>
        <v>0</v>
      </c>
      <c r="U48" s="18">
        <v>0</v>
      </c>
      <c r="V48" s="18">
        <v>0</v>
      </c>
      <c r="W48" s="18">
        <v>0</v>
      </c>
      <c r="X48" s="18">
        <f t="shared" si="31"/>
        <v>0</v>
      </c>
      <c r="Y48" s="18">
        <f t="shared" si="32"/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f t="shared" si="33"/>
        <v>0</v>
      </c>
      <c r="AE48" s="18">
        <v>0</v>
      </c>
      <c r="AF48" s="18">
        <v>0</v>
      </c>
      <c r="AG48" s="18">
        <v>0</v>
      </c>
      <c r="AH48" s="18">
        <f t="shared" si="34"/>
        <v>0</v>
      </c>
      <c r="AI48" s="18">
        <v>0</v>
      </c>
      <c r="AJ48" s="18">
        <v>0</v>
      </c>
      <c r="AK48" s="18">
        <v>0</v>
      </c>
      <c r="AL48" s="18">
        <v>0</v>
      </c>
      <c r="AM48" s="18">
        <v>0</v>
      </c>
      <c r="AN48" s="18">
        <f t="shared" si="35"/>
        <v>0</v>
      </c>
      <c r="AO48" s="18">
        <f t="shared" si="36"/>
        <v>0</v>
      </c>
      <c r="AP48" s="18">
        <f t="shared" si="37"/>
        <v>0</v>
      </c>
      <c r="AQ48" s="18">
        <v>0</v>
      </c>
      <c r="AR48" s="18">
        <f t="shared" si="38"/>
        <v>0</v>
      </c>
      <c r="AS48" s="18">
        <f t="shared" si="39"/>
        <v>0</v>
      </c>
      <c r="AT48" s="18">
        <f t="shared" si="40"/>
        <v>0</v>
      </c>
      <c r="AU48" s="18">
        <f t="shared" si="41"/>
        <v>0</v>
      </c>
      <c r="AV48" s="18">
        <v>0</v>
      </c>
      <c r="AW48" s="18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</row>
    <row r="49" s="2" customFormat="1" ht="19.5" customHeight="1" spans="1:55">
      <c r="A49" s="15"/>
      <c r="B49" s="16"/>
      <c r="C49" s="16" t="s">
        <v>138</v>
      </c>
      <c r="D49" s="16" t="s">
        <v>139</v>
      </c>
      <c r="E49" s="17">
        <f t="shared" si="28"/>
        <v>900</v>
      </c>
      <c r="F49" s="18">
        <f t="shared" si="29"/>
        <v>900</v>
      </c>
      <c r="G49" s="18">
        <v>900</v>
      </c>
      <c r="H49" s="18">
        <v>900</v>
      </c>
      <c r="I49" s="18">
        <v>900</v>
      </c>
      <c r="J49" s="18">
        <v>900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f t="shared" si="30"/>
        <v>0</v>
      </c>
      <c r="U49" s="18">
        <v>0</v>
      </c>
      <c r="V49" s="18">
        <v>0</v>
      </c>
      <c r="W49" s="18">
        <v>0</v>
      </c>
      <c r="X49" s="18">
        <f t="shared" si="31"/>
        <v>0</v>
      </c>
      <c r="Y49" s="18">
        <f t="shared" si="32"/>
        <v>0</v>
      </c>
      <c r="Z49" s="18">
        <v>0</v>
      </c>
      <c r="AA49" s="18">
        <v>0</v>
      </c>
      <c r="AB49" s="18">
        <v>0</v>
      </c>
      <c r="AC49" s="18">
        <v>0</v>
      </c>
      <c r="AD49" s="18">
        <f t="shared" si="33"/>
        <v>0</v>
      </c>
      <c r="AE49" s="18">
        <v>0</v>
      </c>
      <c r="AF49" s="18">
        <v>0</v>
      </c>
      <c r="AG49" s="18">
        <v>0</v>
      </c>
      <c r="AH49" s="18">
        <f t="shared" si="34"/>
        <v>0</v>
      </c>
      <c r="AI49" s="18">
        <v>0</v>
      </c>
      <c r="AJ49" s="18">
        <v>0</v>
      </c>
      <c r="AK49" s="18">
        <v>0</v>
      </c>
      <c r="AL49" s="18">
        <v>0</v>
      </c>
      <c r="AM49" s="18">
        <v>0</v>
      </c>
      <c r="AN49" s="18">
        <f t="shared" si="35"/>
        <v>0</v>
      </c>
      <c r="AO49" s="18">
        <f t="shared" si="36"/>
        <v>0</v>
      </c>
      <c r="AP49" s="18">
        <f t="shared" si="37"/>
        <v>0</v>
      </c>
      <c r="AQ49" s="18">
        <v>0</v>
      </c>
      <c r="AR49" s="18">
        <f t="shared" si="38"/>
        <v>0</v>
      </c>
      <c r="AS49" s="18">
        <f t="shared" si="39"/>
        <v>0</v>
      </c>
      <c r="AT49" s="18">
        <f t="shared" si="40"/>
        <v>0</v>
      </c>
      <c r="AU49" s="18">
        <f t="shared" si="41"/>
        <v>0</v>
      </c>
      <c r="AV49" s="18">
        <v>0</v>
      </c>
      <c r="AW49" s="18">
        <v>0</v>
      </c>
      <c r="AX49" s="26">
        <v>0</v>
      </c>
      <c r="AY49" s="26">
        <v>0</v>
      </c>
      <c r="AZ49" s="26">
        <v>0</v>
      </c>
      <c r="BA49" s="26">
        <v>0</v>
      </c>
      <c r="BB49" s="26">
        <v>0</v>
      </c>
      <c r="BC49" s="26">
        <v>0</v>
      </c>
    </row>
    <row r="50" s="2" customFormat="1" ht="19.5" customHeight="1" spans="1:55">
      <c r="A50" s="15"/>
      <c r="B50" s="16"/>
      <c r="C50" s="16" t="s">
        <v>140</v>
      </c>
      <c r="D50" s="16" t="s">
        <v>141</v>
      </c>
      <c r="E50" s="17">
        <f t="shared" si="28"/>
        <v>10</v>
      </c>
      <c r="F50" s="18">
        <f t="shared" si="29"/>
        <v>10</v>
      </c>
      <c r="G50" s="18">
        <v>10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f t="shared" si="30"/>
        <v>0</v>
      </c>
      <c r="U50" s="18">
        <v>0</v>
      </c>
      <c r="V50" s="18">
        <v>0</v>
      </c>
      <c r="W50" s="18">
        <v>0</v>
      </c>
      <c r="X50" s="18">
        <f t="shared" si="31"/>
        <v>10</v>
      </c>
      <c r="Y50" s="18">
        <f t="shared" si="32"/>
        <v>10</v>
      </c>
      <c r="Z50" s="18">
        <v>10</v>
      </c>
      <c r="AA50" s="18">
        <v>0</v>
      </c>
      <c r="AB50" s="18">
        <v>0</v>
      </c>
      <c r="AC50" s="18">
        <v>0</v>
      </c>
      <c r="AD50" s="18">
        <f t="shared" si="33"/>
        <v>0</v>
      </c>
      <c r="AE50" s="18">
        <v>0</v>
      </c>
      <c r="AF50" s="18">
        <v>0</v>
      </c>
      <c r="AG50" s="18">
        <v>0</v>
      </c>
      <c r="AH50" s="18">
        <f t="shared" si="34"/>
        <v>0</v>
      </c>
      <c r="AI50" s="18">
        <v>0</v>
      </c>
      <c r="AJ50" s="18">
        <v>0</v>
      </c>
      <c r="AK50" s="18">
        <v>0</v>
      </c>
      <c r="AL50" s="18">
        <v>0</v>
      </c>
      <c r="AM50" s="18">
        <v>0</v>
      </c>
      <c r="AN50" s="18">
        <f t="shared" si="35"/>
        <v>0</v>
      </c>
      <c r="AO50" s="18">
        <f t="shared" si="36"/>
        <v>0</v>
      </c>
      <c r="AP50" s="18">
        <f t="shared" si="37"/>
        <v>0</v>
      </c>
      <c r="AQ50" s="18">
        <v>0</v>
      </c>
      <c r="AR50" s="18">
        <f t="shared" si="38"/>
        <v>0</v>
      </c>
      <c r="AS50" s="18">
        <f t="shared" si="39"/>
        <v>0</v>
      </c>
      <c r="AT50" s="18">
        <f t="shared" si="40"/>
        <v>0</v>
      </c>
      <c r="AU50" s="18">
        <f t="shared" si="41"/>
        <v>0</v>
      </c>
      <c r="AV50" s="18">
        <v>0</v>
      </c>
      <c r="AW50" s="18">
        <v>0</v>
      </c>
      <c r="AX50" s="26">
        <v>0</v>
      </c>
      <c r="AY50" s="26">
        <v>0</v>
      </c>
      <c r="AZ50" s="26">
        <v>0</v>
      </c>
      <c r="BA50" s="26">
        <v>0</v>
      </c>
      <c r="BB50" s="26">
        <v>0</v>
      </c>
      <c r="BC50" s="26">
        <v>0</v>
      </c>
    </row>
    <row r="51" s="2" customFormat="1" ht="19.5" customHeight="1" spans="1:55">
      <c r="A51" s="15"/>
      <c r="B51" s="16"/>
      <c r="C51" s="16" t="s">
        <v>142</v>
      </c>
      <c r="D51" s="16" t="s">
        <v>143</v>
      </c>
      <c r="E51" s="17">
        <f t="shared" si="28"/>
        <v>1951</v>
      </c>
      <c r="F51" s="18">
        <f t="shared" si="29"/>
        <v>1951</v>
      </c>
      <c r="G51" s="18">
        <v>1951</v>
      </c>
      <c r="H51" s="18">
        <v>1951</v>
      </c>
      <c r="I51" s="18">
        <v>1951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1951</v>
      </c>
      <c r="T51" s="18">
        <f t="shared" si="30"/>
        <v>0</v>
      </c>
      <c r="U51" s="18">
        <v>0</v>
      </c>
      <c r="V51" s="18">
        <v>0</v>
      </c>
      <c r="W51" s="18">
        <v>0</v>
      </c>
      <c r="X51" s="18">
        <f t="shared" si="31"/>
        <v>0</v>
      </c>
      <c r="Y51" s="18">
        <f t="shared" si="32"/>
        <v>0</v>
      </c>
      <c r="Z51" s="18">
        <v>0</v>
      </c>
      <c r="AA51" s="18">
        <v>0</v>
      </c>
      <c r="AB51" s="18">
        <v>0</v>
      </c>
      <c r="AC51" s="18">
        <v>0</v>
      </c>
      <c r="AD51" s="18">
        <f t="shared" si="33"/>
        <v>0</v>
      </c>
      <c r="AE51" s="18">
        <v>0</v>
      </c>
      <c r="AF51" s="18">
        <v>0</v>
      </c>
      <c r="AG51" s="18">
        <v>0</v>
      </c>
      <c r="AH51" s="18">
        <f t="shared" si="34"/>
        <v>0</v>
      </c>
      <c r="AI51" s="18">
        <v>0</v>
      </c>
      <c r="AJ51" s="18">
        <v>0</v>
      </c>
      <c r="AK51" s="18">
        <v>0</v>
      </c>
      <c r="AL51" s="18">
        <v>0</v>
      </c>
      <c r="AM51" s="18">
        <v>0</v>
      </c>
      <c r="AN51" s="18">
        <f t="shared" si="35"/>
        <v>0</v>
      </c>
      <c r="AO51" s="18">
        <f t="shared" si="36"/>
        <v>0</v>
      </c>
      <c r="AP51" s="18">
        <f t="shared" si="37"/>
        <v>0</v>
      </c>
      <c r="AQ51" s="18">
        <v>0</v>
      </c>
      <c r="AR51" s="18">
        <f t="shared" si="38"/>
        <v>0</v>
      </c>
      <c r="AS51" s="18">
        <f t="shared" si="39"/>
        <v>0</v>
      </c>
      <c r="AT51" s="18">
        <f t="shared" si="40"/>
        <v>0</v>
      </c>
      <c r="AU51" s="18">
        <f t="shared" si="41"/>
        <v>0</v>
      </c>
      <c r="AV51" s="18">
        <v>0</v>
      </c>
      <c r="AW51" s="18">
        <v>0</v>
      </c>
      <c r="AX51" s="26">
        <v>0</v>
      </c>
      <c r="AY51" s="26">
        <v>0</v>
      </c>
      <c r="AZ51" s="26">
        <v>0</v>
      </c>
      <c r="BA51" s="26">
        <v>0</v>
      </c>
      <c r="BB51" s="26">
        <v>0</v>
      </c>
      <c r="BC51" s="26">
        <v>0</v>
      </c>
    </row>
    <row r="52" s="2" customFormat="1" ht="19.5" customHeight="1" spans="1:55">
      <c r="A52" s="15"/>
      <c r="B52" s="16"/>
      <c r="C52" s="16" t="s">
        <v>144</v>
      </c>
      <c r="D52" s="16" t="s">
        <v>145</v>
      </c>
      <c r="E52" s="17">
        <f t="shared" si="28"/>
        <v>0.828</v>
      </c>
      <c r="F52" s="18">
        <f t="shared" si="29"/>
        <v>0.828</v>
      </c>
      <c r="G52" s="18">
        <v>0.828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f t="shared" si="30"/>
        <v>0</v>
      </c>
      <c r="U52" s="18">
        <v>0</v>
      </c>
      <c r="V52" s="18">
        <v>0</v>
      </c>
      <c r="W52" s="18">
        <v>0</v>
      </c>
      <c r="X52" s="18">
        <f t="shared" si="31"/>
        <v>0.828</v>
      </c>
      <c r="Y52" s="18">
        <f t="shared" si="32"/>
        <v>0.828</v>
      </c>
      <c r="Z52" s="18">
        <v>0.828</v>
      </c>
      <c r="AA52" s="18">
        <v>0</v>
      </c>
      <c r="AB52" s="18">
        <v>0</v>
      </c>
      <c r="AC52" s="18">
        <v>0</v>
      </c>
      <c r="AD52" s="18">
        <f t="shared" si="33"/>
        <v>0</v>
      </c>
      <c r="AE52" s="18">
        <v>0</v>
      </c>
      <c r="AF52" s="18">
        <v>0</v>
      </c>
      <c r="AG52" s="18">
        <v>0</v>
      </c>
      <c r="AH52" s="18">
        <f t="shared" si="34"/>
        <v>0</v>
      </c>
      <c r="AI52" s="18">
        <v>0</v>
      </c>
      <c r="AJ52" s="18">
        <v>0</v>
      </c>
      <c r="AK52" s="18">
        <v>0</v>
      </c>
      <c r="AL52" s="18">
        <v>0</v>
      </c>
      <c r="AM52" s="18">
        <v>0</v>
      </c>
      <c r="AN52" s="18">
        <f t="shared" si="35"/>
        <v>0</v>
      </c>
      <c r="AO52" s="18">
        <f t="shared" si="36"/>
        <v>0</v>
      </c>
      <c r="AP52" s="18">
        <f t="shared" si="37"/>
        <v>0</v>
      </c>
      <c r="AQ52" s="18">
        <v>0</v>
      </c>
      <c r="AR52" s="18">
        <f t="shared" si="38"/>
        <v>0</v>
      </c>
      <c r="AS52" s="18">
        <f t="shared" si="39"/>
        <v>0</v>
      </c>
      <c r="AT52" s="18">
        <f t="shared" si="40"/>
        <v>0</v>
      </c>
      <c r="AU52" s="18">
        <f t="shared" si="41"/>
        <v>0</v>
      </c>
      <c r="AV52" s="18">
        <v>0</v>
      </c>
      <c r="AW52" s="18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</row>
    <row r="53" s="3" customFormat="1" ht="19.5" customHeight="1" spans="1:55">
      <c r="A53" s="15"/>
      <c r="B53" s="16"/>
      <c r="C53" s="28" t="s">
        <v>146</v>
      </c>
      <c r="D53" s="20" t="s">
        <v>147</v>
      </c>
      <c r="E53" s="17">
        <v>3679</v>
      </c>
      <c r="F53" s="18">
        <v>3679</v>
      </c>
      <c r="G53" s="18">
        <v>3679</v>
      </c>
      <c r="H53" s="18">
        <v>3679</v>
      </c>
      <c r="I53" s="18">
        <v>3679</v>
      </c>
      <c r="J53" s="18"/>
      <c r="K53" s="18"/>
      <c r="L53" s="18"/>
      <c r="M53" s="18"/>
      <c r="N53" s="18"/>
      <c r="O53" s="18"/>
      <c r="P53" s="18"/>
      <c r="Q53" s="18"/>
      <c r="R53" s="18"/>
      <c r="S53" s="18">
        <v>3679</v>
      </c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26"/>
      <c r="AY53" s="26"/>
      <c r="AZ53" s="26"/>
      <c r="BA53" s="26"/>
      <c r="BB53" s="26"/>
      <c r="BC53" s="26"/>
    </row>
    <row r="54" s="3" customFormat="1" ht="19.5" customHeight="1" spans="1:55">
      <c r="A54" s="15"/>
      <c r="B54" s="16"/>
      <c r="C54" s="19" t="s">
        <v>148</v>
      </c>
      <c r="D54" s="20" t="s">
        <v>149</v>
      </c>
      <c r="E54" s="17">
        <v>13.9515</v>
      </c>
      <c r="F54" s="18">
        <v>13.9515</v>
      </c>
      <c r="G54" s="18">
        <v>13.9515</v>
      </c>
      <c r="H54" s="18">
        <v>13.9515</v>
      </c>
      <c r="I54" s="18">
        <v>13.9515</v>
      </c>
      <c r="J54" s="18"/>
      <c r="K54" s="18"/>
      <c r="L54" s="18"/>
      <c r="M54" s="18"/>
      <c r="N54" s="18"/>
      <c r="O54" s="18"/>
      <c r="P54" s="18"/>
      <c r="Q54" s="18"/>
      <c r="R54" s="18"/>
      <c r="S54" s="18">
        <v>13.9515</v>
      </c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26"/>
      <c r="AY54" s="26"/>
      <c r="AZ54" s="26"/>
      <c r="BA54" s="26"/>
      <c r="BB54" s="26"/>
      <c r="BC54" s="26"/>
    </row>
    <row r="55" s="3" customFormat="1" ht="19.5" customHeight="1" spans="1:55">
      <c r="A55" s="15"/>
      <c r="B55" s="16"/>
      <c r="C55" s="16" t="s">
        <v>150</v>
      </c>
      <c r="D55" s="20" t="s">
        <v>151</v>
      </c>
      <c r="E55" s="17">
        <v>400</v>
      </c>
      <c r="F55" s="18">
        <v>400</v>
      </c>
      <c r="G55" s="18">
        <v>400</v>
      </c>
      <c r="H55" s="18">
        <v>400</v>
      </c>
      <c r="I55" s="18">
        <v>400</v>
      </c>
      <c r="J55" s="18"/>
      <c r="K55" s="18"/>
      <c r="L55" s="18"/>
      <c r="M55" s="18"/>
      <c r="N55" s="18"/>
      <c r="O55" s="18"/>
      <c r="P55" s="18"/>
      <c r="Q55" s="18"/>
      <c r="R55" s="18"/>
      <c r="S55" s="18">
        <v>400</v>
      </c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26"/>
      <c r="AY55" s="26"/>
      <c r="AZ55" s="26"/>
      <c r="BA55" s="26"/>
      <c r="BB55" s="26"/>
      <c r="BC55" s="26"/>
    </row>
    <row r="56" s="2" customFormat="1" customHeight="1"/>
  </sheetData>
  <mergeCells count="57">
    <mergeCell ref="A1:B1"/>
    <mergeCell ref="C1:D1"/>
    <mergeCell ref="A2:AW2"/>
    <mergeCell ref="A3:F3"/>
    <mergeCell ref="AT3:AW3"/>
    <mergeCell ref="F4:AM4"/>
    <mergeCell ref="AN4:AW4"/>
    <mergeCell ref="G5:AF5"/>
    <mergeCell ref="AH5:AM5"/>
    <mergeCell ref="AO5:AU5"/>
    <mergeCell ref="AX5:BC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旧时光。</cp:lastModifiedBy>
  <dcterms:created xsi:type="dcterms:W3CDTF">2025-03-04T06:55:00Z</dcterms:created>
  <dcterms:modified xsi:type="dcterms:W3CDTF">2025-03-14T02:21:50Z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0FB868901E5945B7931093C77B7E898E_13</vt:lpwstr>
  </property>
</Properties>
</file>