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610" windowHeight="9750"/>
  </bookViews>
  <sheets>
    <sheet name="7211 - 项目支出预算表（分资金性质）" sheetId="2" r:id="rId1"/>
  </sheets>
  <calcPr calcId="114210"/>
</workbook>
</file>

<file path=xl/calcChain.xml><?xml version="1.0" encoding="utf-8"?>
<calcChain xmlns="http://schemas.openxmlformats.org/spreadsheetml/2006/main">
  <c r="E14" i="2"/>
  <c r="AU46"/>
  <c r="AT46"/>
  <c r="AS46"/>
  <c r="AR46"/>
  <c r="AP46"/>
  <c r="AO46"/>
  <c r="AN46"/>
  <c r="AH46"/>
  <c r="F46"/>
  <c r="AD46"/>
  <c r="Y46"/>
  <c r="X46"/>
  <c r="T46"/>
  <c r="AU45"/>
  <c r="AT45"/>
  <c r="AS45"/>
  <c r="AR45"/>
  <c r="AP45"/>
  <c r="AH45"/>
  <c r="F45"/>
  <c r="AD45"/>
  <c r="Y45"/>
  <c r="X45"/>
  <c r="T45"/>
  <c r="AU44"/>
  <c r="AT44"/>
  <c r="AS44"/>
  <c r="AR44"/>
  <c r="AP44"/>
  <c r="AH44"/>
  <c r="F44"/>
  <c r="AD44"/>
  <c r="Y44"/>
  <c r="X44"/>
  <c r="T44"/>
  <c r="AU43"/>
  <c r="AT43"/>
  <c r="AS43"/>
  <c r="AR43"/>
  <c r="AP43"/>
  <c r="AH43"/>
  <c r="F43"/>
  <c r="AD43"/>
  <c r="Y43"/>
  <c r="X43"/>
  <c r="T43"/>
  <c r="AU42"/>
  <c r="AT42"/>
  <c r="AS42"/>
  <c r="AR42"/>
  <c r="AP42"/>
  <c r="AH42"/>
  <c r="AD42"/>
  <c r="Y42"/>
  <c r="X42"/>
  <c r="T42"/>
  <c r="F42"/>
  <c r="AU41"/>
  <c r="AT41"/>
  <c r="AS41"/>
  <c r="AR41"/>
  <c r="AP41"/>
  <c r="AH41"/>
  <c r="F41"/>
  <c r="AD41"/>
  <c r="Y41"/>
  <c r="X41"/>
  <c r="T41"/>
  <c r="AU40"/>
  <c r="AT40"/>
  <c r="AS40"/>
  <c r="AR40"/>
  <c r="AP40"/>
  <c r="AH40"/>
  <c r="F40"/>
  <c r="AD40"/>
  <c r="Y40"/>
  <c r="X40"/>
  <c r="T40"/>
  <c r="AU39"/>
  <c r="AT39"/>
  <c r="AS39"/>
  <c r="AR39"/>
  <c r="AP39"/>
  <c r="AH39"/>
  <c r="AD39"/>
  <c r="Y39"/>
  <c r="X39"/>
  <c r="T39"/>
  <c r="F39"/>
  <c r="AU38"/>
  <c r="AT38"/>
  <c r="AS38"/>
  <c r="AR38"/>
  <c r="AP38"/>
  <c r="AH38"/>
  <c r="F38"/>
  <c r="AD38"/>
  <c r="Y38"/>
  <c r="X38"/>
  <c r="T38"/>
  <c r="AU37"/>
  <c r="AT37"/>
  <c r="AS37"/>
  <c r="AR37"/>
  <c r="AP37"/>
  <c r="AH37"/>
  <c r="F37"/>
  <c r="AD37"/>
  <c r="Y37"/>
  <c r="X37"/>
  <c r="T37"/>
  <c r="AU36"/>
  <c r="AT36"/>
  <c r="AS36"/>
  <c r="AR36"/>
  <c r="AP36"/>
  <c r="AH36"/>
  <c r="F36"/>
  <c r="AD36"/>
  <c r="Y36"/>
  <c r="X36"/>
  <c r="T36"/>
  <c r="AU20"/>
  <c r="AT20"/>
  <c r="AS20"/>
  <c r="AR20"/>
  <c r="AP20"/>
  <c r="AH20"/>
  <c r="F20"/>
  <c r="AD20"/>
  <c r="Y20"/>
  <c r="X20"/>
  <c r="T20"/>
  <c r="AU19"/>
  <c r="AT19"/>
  <c r="AS19"/>
  <c r="AO19"/>
  <c r="AN19"/>
  <c r="E19"/>
  <c r="AR19"/>
  <c r="AP19"/>
  <c r="AH19"/>
  <c r="AD19"/>
  <c r="Y19"/>
  <c r="X19"/>
  <c r="T19"/>
  <c r="F19"/>
  <c r="AU18"/>
  <c r="AT18"/>
  <c r="AS18"/>
  <c r="AR18"/>
  <c r="AP18"/>
  <c r="AH18"/>
  <c r="F18"/>
  <c r="AD18"/>
  <c r="Y18"/>
  <c r="X18"/>
  <c r="T18"/>
  <c r="AU17"/>
  <c r="AT17"/>
  <c r="AS17"/>
  <c r="AR17"/>
  <c r="AP17"/>
  <c r="AH17"/>
  <c r="F17"/>
  <c r="AD17"/>
  <c r="Y17"/>
  <c r="X17"/>
  <c r="T17"/>
  <c r="AU16"/>
  <c r="AT16"/>
  <c r="AS16"/>
  <c r="AR16"/>
  <c r="AP16"/>
  <c r="AH16"/>
  <c r="F16"/>
  <c r="AD16"/>
  <c r="Y16"/>
  <c r="X16"/>
  <c r="T16"/>
  <c r="AU15"/>
  <c r="AT15"/>
  <c r="AS15"/>
  <c r="AR15"/>
  <c r="AP15"/>
  <c r="AH15"/>
  <c r="F15"/>
  <c r="AD15"/>
  <c r="Y15"/>
  <c r="X15"/>
  <c r="T15"/>
  <c r="AU14"/>
  <c r="AT14"/>
  <c r="AS14"/>
  <c r="AR14"/>
  <c r="AP14"/>
  <c r="AH14"/>
  <c r="F14"/>
  <c r="AD14"/>
  <c r="Y14"/>
  <c r="X14"/>
  <c r="T14"/>
  <c r="AU13"/>
  <c r="AT13"/>
  <c r="AS13"/>
  <c r="AR13"/>
  <c r="AP13"/>
  <c r="AH13"/>
  <c r="F13"/>
  <c r="AD13"/>
  <c r="Y13"/>
  <c r="X13"/>
  <c r="T13"/>
  <c r="AU12"/>
  <c r="AT12"/>
  <c r="AS12"/>
  <c r="AR12"/>
  <c r="AP12"/>
  <c r="AH12"/>
  <c r="F12"/>
  <c r="AD12"/>
  <c r="Y12"/>
  <c r="X12"/>
  <c r="T12"/>
  <c r="AU11"/>
  <c r="AT11"/>
  <c r="AH11"/>
  <c r="F11"/>
  <c r="AD11"/>
  <c r="Y11"/>
  <c r="X11"/>
  <c r="T11"/>
  <c r="AU10"/>
  <c r="AT10"/>
  <c r="AH10"/>
  <c r="F10"/>
  <c r="AD10"/>
  <c r="Y10"/>
  <c r="X10"/>
  <c r="T10"/>
  <c r="AU9"/>
  <c r="AT9"/>
  <c r="AH9"/>
  <c r="F9"/>
  <c r="AD9"/>
  <c r="Y9"/>
  <c r="X9"/>
  <c r="AO12"/>
  <c r="AN12"/>
  <c r="AO36"/>
  <c r="AN36"/>
  <c r="AO42"/>
  <c r="AN42"/>
  <c r="E42"/>
  <c r="AO43"/>
  <c r="AN43"/>
  <c r="E43"/>
  <c r="AO15"/>
  <c r="AN15"/>
  <c r="AO38"/>
  <c r="AN38"/>
  <c r="E38"/>
  <c r="AO39"/>
  <c r="AN39"/>
  <c r="E39"/>
  <c r="E15"/>
  <c r="AO37"/>
  <c r="AN37"/>
  <c r="E37"/>
  <c r="AO20"/>
  <c r="AN20"/>
  <c r="AO44"/>
  <c r="AN44"/>
  <c r="E44"/>
  <c r="AO14"/>
  <c r="AN14"/>
  <c r="AO17"/>
  <c r="AN17"/>
  <c r="E17"/>
  <c r="E36"/>
  <c r="AO13"/>
  <c r="AN13"/>
  <c r="E13"/>
  <c r="AO41"/>
  <c r="AN41"/>
  <c r="E41"/>
  <c r="AO18"/>
  <c r="AN18"/>
  <c r="E18"/>
  <c r="AO40"/>
  <c r="AN40"/>
  <c r="E40"/>
  <c r="AO45"/>
  <c r="AN45"/>
  <c r="E45"/>
  <c r="E46"/>
  <c r="AO16"/>
  <c r="AN16"/>
  <c r="E16"/>
  <c r="E12"/>
  <c r="E20"/>
</calcChain>
</file>

<file path=xl/sharedStrings.xml><?xml version="1.0" encoding="utf-8"?>
<sst xmlns="http://schemas.openxmlformats.org/spreadsheetml/2006/main" count="148" uniqueCount="133">
  <si>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</si>
  <si>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</si>
  <si>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</si>
  <si>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</si>
  <si>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</si>
  <si>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</si>
  <si>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</si>
  <si>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</si>
  <si>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</si>
  <si>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</si>
  <si>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</si>
  <si>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</si>
  <si>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</si>
  <si>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</si>
  <si>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</si>
  <si>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</si>
  <si>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</si>
  <si>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</si>
  <si>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</si>
  <si>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</si>
  <si>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</si>
  <si>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</si>
  <si>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</si>
  <si>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</si>
  <si>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</si>
  <si>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</si>
  <si>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</si>
  <si>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</si>
  <si>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</si>
  <si>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</si>
  <si>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</si>
  <si>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</si>
  <si>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</si>
  <si>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</si>
  <si>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</si>
  <si>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</si>
  <si>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</si>
  <si>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</si>
  <si>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</si>
  <si>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</si>
  <si>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</si>
  <si>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</si>
  <si>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</si>
  <si>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</si>
  <si>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</si>
  <si>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</si>
  <si>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</si>
  <si>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</si>
  <si>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</si>
  <si>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</si>
  <si>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</si>
  <si>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</si>
  <si>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部门（单位）：青岛市黄岛区发展和改革局</t>
  </si>
  <si>
    <t>项目代码</t>
  </si>
  <si>
    <t>项目名称</t>
  </si>
  <si>
    <t>总计</t>
  </si>
  <si>
    <t>财政拨款安排结转</t>
  </si>
  <si>
    <t>国有资本经营</t>
  </si>
  <si>
    <t>合　计</t>
  </si>
  <si>
    <t>204</t>
  </si>
  <si>
    <t>青岛市黄岛区发展和改革局</t>
  </si>
  <si>
    <t>204001</t>
  </si>
  <si>
    <t>青岛市黄岛区发展和改革局本级</t>
  </si>
  <si>
    <t>37021125002202040016J</t>
  </si>
  <si>
    <t>三513-劳务派遣人员费用</t>
  </si>
  <si>
    <t>37021125002202040018G</t>
  </si>
  <si>
    <t>四1222-节能工作经费</t>
  </si>
  <si>
    <t>370211250022020400206</t>
  </si>
  <si>
    <t>四1222-部门工作经费</t>
  </si>
  <si>
    <t>370211250022020400213</t>
  </si>
  <si>
    <t>四1222-物价工作经费</t>
  </si>
  <si>
    <t>37021125002202040022K</t>
  </si>
  <si>
    <t>四1222-补充工作经费</t>
  </si>
  <si>
    <t>37021125002202040023J</t>
  </si>
  <si>
    <t>四1222-项目评估审查工作经费</t>
  </si>
  <si>
    <t>37021125002202040024P</t>
  </si>
  <si>
    <t>四1222-产业规划（政策）编制工作经费</t>
  </si>
  <si>
    <t>37021125002202040033H</t>
  </si>
  <si>
    <t>四1222-涉税项目价格认定经费</t>
  </si>
  <si>
    <t>3702112520J002040002E</t>
  </si>
  <si>
    <t>四1222-低碳创新大会工作经费</t>
  </si>
  <si>
    <t>204003</t>
  </si>
  <si>
    <t>青岛西海岸新区粮食和物资储备中心</t>
  </si>
  <si>
    <t>370211250022020400281</t>
  </si>
  <si>
    <t>五14-解困企业职工生活补助</t>
  </si>
  <si>
    <t>37021125002202040029Q</t>
  </si>
  <si>
    <t>五14-退职及遗属人员生活补助</t>
  </si>
  <si>
    <t>370211250022020400305</t>
  </si>
  <si>
    <t>四1022-办公场所运行费</t>
  </si>
  <si>
    <t>370211250022020400312</t>
  </si>
  <si>
    <t>四1222-储备物资管理业务费</t>
  </si>
  <si>
    <t>3702112520JE02040005A</t>
  </si>
  <si>
    <t>3702112520JE02040006D</t>
  </si>
  <si>
    <t>四1222-生活必需品储备补贴资金</t>
  </si>
  <si>
    <t>3702112520JE02040007M</t>
  </si>
  <si>
    <t>四1221-救灾物资储备资金</t>
  </si>
  <si>
    <t>3702112520JE02040008B</t>
  </si>
  <si>
    <t>四1221-粮食风险基金</t>
  </si>
  <si>
    <t>37021125511102040002U</t>
  </si>
  <si>
    <t>四123-智慧粮库建设项目运维费</t>
  </si>
  <si>
    <t>37021125706H02040004F</t>
  </si>
  <si>
    <t>37021124707002040002D</t>
  </si>
  <si>
    <t>2023年市级现代服务业集聚区奖励资金</t>
  </si>
  <si>
    <t>37021124706H020400302</t>
  </si>
  <si>
    <t>2024年充电基础设施建设省级奖补预拨资金</t>
  </si>
  <si>
    <t>37021124706H020400464</t>
  </si>
  <si>
    <t>2024年第八批市财力投资项目</t>
  </si>
  <si>
    <t>37021124706H02040034K</t>
  </si>
  <si>
    <t>2024年第六批市财力青岛空天动力结构安全研究所项目资金</t>
  </si>
  <si>
    <t>37021124706H02040050F</t>
  </si>
  <si>
    <t>2024年度省级现代服务业集聚区、两业融合试点、生产性服务业领军企业、服务业创新中心奖励资金</t>
  </si>
  <si>
    <t>37021124706H02040036Y</t>
  </si>
  <si>
    <t>37021124706H02040023F</t>
  </si>
  <si>
    <t>2024年农产品成本调查补助资金(省转移支付）</t>
  </si>
  <si>
    <t>37021124706H02040044Q</t>
  </si>
  <si>
    <t>37021124706H02040028X</t>
  </si>
  <si>
    <t>37021124706H020400407</t>
  </si>
  <si>
    <t>2024年省级科技创新发展资金（新旧动能转换重大产业攻关项目补助）</t>
  </si>
  <si>
    <t>37021124706H020400541</t>
  </si>
  <si>
    <t>2024年市级鼓励培育服务业经营主体资金</t>
  </si>
  <si>
    <t>37021124706H020400260</t>
  </si>
  <si>
    <t>37021124706H020400203</t>
  </si>
  <si>
    <t>37021124706H02040032F</t>
  </si>
  <si>
    <t>37021124706H02040038W</t>
  </si>
  <si>
    <t>重大创新平台建设奖励资金</t>
  </si>
  <si>
    <t>四1222-粮食配送费</t>
    <phoneticPr fontId="5" type="noConversion"/>
  </si>
  <si>
    <t>2025年**大县奖励资金（第一批）</t>
    <phoneticPr fontId="5" type="noConversion"/>
  </si>
  <si>
    <t>2024年省级工业转型发展资金（关停并转小煤电机组奖励）</t>
    <phoneticPr fontId="5" type="noConversion"/>
  </si>
  <si>
    <t>2024年*产业发展*资金</t>
    <phoneticPr fontId="5" type="noConversion"/>
  </si>
  <si>
    <t>2024年*专项*投资预算</t>
    <phoneticPr fontId="5" type="noConversion"/>
  </si>
  <si>
    <t>2024年**项目</t>
    <phoneticPr fontId="5" type="noConversion"/>
  </si>
  <si>
    <t>**专项2024年第二批*投资</t>
    <phoneticPr fontId="5" type="noConversion"/>
  </si>
  <si>
    <t>**建设专项2024年预算投资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</si>
</sst>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7">
    <font>
      <sz val="11"/>
      <color rgb="FF000000"/>
      <name val="宋体"/>
      <charset val="134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18"/>
      <name val="宋体"/>
      <charset val="134"/>
    </font>
    <font>
      <sz val="7"/>
      <name val="Calibri"/>
      <family val="2"/>
    </font>
    <font>
      <sz val="9"/>
      <name val="宋体"/>
      <charset val="134"/>
    </font>
    <font>
      <sz val="10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5"/>
      </patternFill>
    </fill>
  </fills>
  <borders count="9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top"/>
    </xf>
  </cellStyleXfs>
  <cellXfs count="29">
    <xf numFmtId="0" fontId="0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0" xfId="0" applyFont="1">
      <alignment vertical="top"/>
    </xf>
    <xf numFmtId="0" fontId="1" fillId="0" borderId="0" xfId="0" applyFont="1" applyAlignment="1">
      <alignment vertical="top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46"/>
  <sheetViews>
    <sheetView tabSelected="1" workbookViewId="0">
      <pane xSplit="5" ySplit="10" topLeftCell="AO32" activePane="bottomRight" state="frozen"/>
      <selection pane="topRight" activeCell="F1" sqref="F1"/>
      <selection pane="bottomLeft" activeCell="A11" sqref="A11"/>
      <selection pane="bottomRight" activeCell="D35" sqref="D35"/>
    </sheetView>
  </sheetViews>
  <sheetFormatPr defaultColWidth="8.875" defaultRowHeight="15" customHeight="1"/>
  <cols>
    <col min="1" max="1" width="12.75" customWidth="1"/>
    <col min="2" max="2" width="23.5" customWidth="1"/>
    <col min="3" max="3" width="22.375" customWidth="1"/>
    <col min="4" max="4" width="32.625" customWidth="1"/>
    <col min="5" max="14" width="18.25" customWidth="1"/>
    <col min="15" max="15" width="18.875" customWidth="1"/>
    <col min="16" max="17" width="18.25" customWidth="1"/>
    <col min="18" max="18" width="18.875" customWidth="1"/>
    <col min="19" max="49" width="18.25" customWidth="1"/>
    <col min="50" max="55" width="0" hidden="1" customWidth="1"/>
  </cols>
  <sheetData>
    <row r="1" spans="1:55" ht="19.5" customHeight="1">
      <c r="A1" s="20"/>
      <c r="B1" s="20"/>
      <c r="C1" s="20"/>
      <c r="D1" s="20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5"/>
      <c r="AZ1" s="5"/>
      <c r="BA1" s="5"/>
      <c r="BB1" s="5"/>
      <c r="BC1" s="5"/>
    </row>
    <row r="2" spans="1:55" ht="38.1" customHeight="1">
      <c r="A2" s="21" t="s">
        <v>51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Y2" s="5"/>
      <c r="AZ2" s="5"/>
      <c r="BA2" s="5"/>
      <c r="BB2" s="5"/>
      <c r="BC2" s="5"/>
    </row>
    <row r="3" spans="1:55" ht="19.5" customHeight="1">
      <c r="A3" s="20" t="s">
        <v>52</v>
      </c>
      <c r="B3" s="24" t="s">
        <v>0</v>
      </c>
      <c r="C3" s="20"/>
      <c r="D3" s="24" t="s">
        <v>0</v>
      </c>
      <c r="E3" s="25"/>
      <c r="F3" s="20"/>
      <c r="G3" s="1"/>
      <c r="H3" s="1"/>
      <c r="I3" s="1"/>
      <c r="J3" s="1"/>
      <c r="K3" s="1"/>
      <c r="L3" s="1"/>
      <c r="M3" s="1"/>
      <c r="N3" s="1"/>
      <c r="P3" s="1"/>
      <c r="Q3" s="1"/>
      <c r="S3" s="1"/>
      <c r="T3" s="1"/>
      <c r="U3" s="1"/>
      <c r="V3" s="1"/>
      <c r="W3" s="1"/>
      <c r="X3" s="1"/>
      <c r="Y3" s="1"/>
      <c r="Z3" s="1"/>
      <c r="AA3" s="1"/>
      <c r="AB3" s="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22" t="s">
        <v>1</v>
      </c>
      <c r="AU3" s="22"/>
      <c r="AV3" s="22"/>
      <c r="AW3" s="22"/>
      <c r="AY3" s="5"/>
      <c r="AZ3" s="5"/>
      <c r="BA3" s="5"/>
      <c r="BB3" s="5"/>
      <c r="BC3" s="5"/>
    </row>
    <row r="4" spans="1:55" s="6" customFormat="1" ht="19.5" customHeight="1">
      <c r="A4" s="23" t="s">
        <v>2</v>
      </c>
      <c r="B4" s="19" t="s">
        <v>3</v>
      </c>
      <c r="C4" s="23" t="s">
        <v>53</v>
      </c>
      <c r="D4" s="19" t="s">
        <v>54</v>
      </c>
      <c r="E4" s="26" t="s">
        <v>55</v>
      </c>
      <c r="F4" s="18" t="s">
        <v>4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 t="s">
        <v>5</v>
      </c>
      <c r="AO4" s="18"/>
      <c r="AP4" s="18"/>
      <c r="AQ4" s="18"/>
      <c r="AR4" s="18"/>
      <c r="AS4" s="18"/>
      <c r="AT4" s="18"/>
      <c r="AU4" s="18"/>
      <c r="AV4" s="18"/>
      <c r="AW4" s="18"/>
      <c r="AY4" s="5"/>
      <c r="AZ4" s="5"/>
      <c r="BA4" s="5"/>
      <c r="BB4" s="5"/>
      <c r="BC4" s="5"/>
    </row>
    <row r="5" spans="1:55" s="6" customFormat="1" ht="19.5" customHeight="1">
      <c r="A5" s="23"/>
      <c r="B5" s="19"/>
      <c r="C5" s="23"/>
      <c r="D5" s="19"/>
      <c r="E5" s="27"/>
      <c r="F5" s="19" t="s">
        <v>6</v>
      </c>
      <c r="G5" s="18" t="s">
        <v>7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9" t="s">
        <v>8</v>
      </c>
      <c r="AH5" s="18" t="s">
        <v>9</v>
      </c>
      <c r="AI5" s="18"/>
      <c r="AJ5" s="18"/>
      <c r="AK5" s="18"/>
      <c r="AL5" s="18"/>
      <c r="AM5" s="18"/>
      <c r="AN5" s="19" t="s">
        <v>10</v>
      </c>
      <c r="AO5" s="18" t="s">
        <v>11</v>
      </c>
      <c r="AP5" s="18"/>
      <c r="AQ5" s="18"/>
      <c r="AR5" s="18"/>
      <c r="AS5" s="18"/>
      <c r="AT5" s="18"/>
      <c r="AU5" s="18"/>
      <c r="AV5" s="19" t="s">
        <v>8</v>
      </c>
      <c r="AW5" s="19" t="s">
        <v>9</v>
      </c>
      <c r="AX5" s="23" t="s">
        <v>56</v>
      </c>
      <c r="AY5" s="28"/>
      <c r="AZ5" s="28"/>
      <c r="BA5" s="28"/>
      <c r="BB5" s="28"/>
      <c r="BC5" s="28"/>
    </row>
    <row r="6" spans="1:55" s="6" customFormat="1" ht="19.5" customHeight="1">
      <c r="A6" s="23"/>
      <c r="B6" s="19"/>
      <c r="C6" s="23"/>
      <c r="D6" s="19"/>
      <c r="E6" s="27"/>
      <c r="F6" s="19"/>
      <c r="G6" s="19" t="s">
        <v>13</v>
      </c>
      <c r="H6" s="18" t="s">
        <v>14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 t="s">
        <v>15</v>
      </c>
      <c r="Y6" s="18"/>
      <c r="Z6" s="18"/>
      <c r="AA6" s="18"/>
      <c r="AB6" s="18"/>
      <c r="AC6" s="18"/>
      <c r="AD6" s="18" t="s">
        <v>16</v>
      </c>
      <c r="AE6" s="18"/>
      <c r="AF6" s="18"/>
      <c r="AG6" s="19"/>
      <c r="AH6" s="19" t="s">
        <v>17</v>
      </c>
      <c r="AI6" s="19" t="s">
        <v>18</v>
      </c>
      <c r="AJ6" s="19" t="s">
        <v>19</v>
      </c>
      <c r="AK6" s="19" t="s">
        <v>20</v>
      </c>
      <c r="AL6" s="19" t="s">
        <v>21</v>
      </c>
      <c r="AM6" s="19" t="s">
        <v>22</v>
      </c>
      <c r="AN6" s="19"/>
      <c r="AO6" s="19" t="s">
        <v>23</v>
      </c>
      <c r="AP6" s="18" t="s">
        <v>14</v>
      </c>
      <c r="AQ6" s="18"/>
      <c r="AR6" s="18"/>
      <c r="AS6" s="19" t="s">
        <v>24</v>
      </c>
      <c r="AT6" s="19" t="s">
        <v>25</v>
      </c>
      <c r="AU6" s="19" t="s">
        <v>12</v>
      </c>
      <c r="AV6" s="19"/>
      <c r="AW6" s="19"/>
      <c r="AX6" s="23" t="s">
        <v>14</v>
      </c>
      <c r="AY6" s="23" t="s">
        <v>24</v>
      </c>
      <c r="AZ6" s="23" t="s">
        <v>25</v>
      </c>
      <c r="BA6" s="23" t="s">
        <v>12</v>
      </c>
      <c r="BB6" s="23"/>
      <c r="BC6" s="23"/>
    </row>
    <row r="7" spans="1:55" s="6" customFormat="1" ht="19.5" customHeight="1">
      <c r="A7" s="23"/>
      <c r="B7" s="19"/>
      <c r="C7" s="23"/>
      <c r="D7" s="19"/>
      <c r="E7" s="27"/>
      <c r="F7" s="19"/>
      <c r="G7" s="19"/>
      <c r="H7" s="19" t="s">
        <v>26</v>
      </c>
      <c r="I7" s="18" t="s">
        <v>14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9" t="s">
        <v>27</v>
      </c>
      <c r="V7" s="19" t="s">
        <v>28</v>
      </c>
      <c r="W7" s="19" t="s">
        <v>29</v>
      </c>
      <c r="X7" s="19" t="s">
        <v>30</v>
      </c>
      <c r="Y7" s="18" t="s">
        <v>24</v>
      </c>
      <c r="Z7" s="18"/>
      <c r="AA7" s="18"/>
      <c r="AB7" s="18"/>
      <c r="AC7" s="19" t="s">
        <v>31</v>
      </c>
      <c r="AD7" s="19" t="s">
        <v>32</v>
      </c>
      <c r="AE7" s="19" t="s">
        <v>33</v>
      </c>
      <c r="AF7" s="19" t="s">
        <v>34</v>
      </c>
      <c r="AG7" s="19"/>
      <c r="AH7" s="19"/>
      <c r="AI7" s="19"/>
      <c r="AJ7" s="19"/>
      <c r="AK7" s="19"/>
      <c r="AL7" s="19"/>
      <c r="AM7" s="19"/>
      <c r="AN7" s="19"/>
      <c r="AO7" s="19"/>
      <c r="AP7" s="19" t="s">
        <v>35</v>
      </c>
      <c r="AQ7" s="19" t="s">
        <v>36</v>
      </c>
      <c r="AR7" s="19" t="s">
        <v>37</v>
      </c>
      <c r="AS7" s="19"/>
      <c r="AT7" s="19"/>
      <c r="AU7" s="19"/>
      <c r="AV7" s="19"/>
      <c r="AW7" s="19"/>
      <c r="AX7" s="28"/>
      <c r="AY7" s="28"/>
      <c r="AZ7" s="28"/>
      <c r="BA7" s="23" t="s">
        <v>14</v>
      </c>
      <c r="BB7" s="23" t="s">
        <v>24</v>
      </c>
      <c r="BC7" s="23" t="s">
        <v>57</v>
      </c>
    </row>
    <row r="8" spans="1:55" s="6" customFormat="1" ht="33.6" customHeight="1">
      <c r="A8" s="23"/>
      <c r="B8" s="19"/>
      <c r="C8" s="23"/>
      <c r="D8" s="19"/>
      <c r="E8" s="27"/>
      <c r="F8" s="19"/>
      <c r="G8" s="19"/>
      <c r="H8" s="19"/>
      <c r="I8" s="3" t="s">
        <v>38</v>
      </c>
      <c r="J8" s="3" t="s">
        <v>36</v>
      </c>
      <c r="K8" s="3" t="s">
        <v>39</v>
      </c>
      <c r="L8" s="3" t="s">
        <v>40</v>
      </c>
      <c r="M8" s="3" t="s">
        <v>41</v>
      </c>
      <c r="N8" s="3" t="s">
        <v>42</v>
      </c>
      <c r="O8" s="3" t="s">
        <v>33</v>
      </c>
      <c r="P8" s="3" t="s">
        <v>43</v>
      </c>
      <c r="Q8" s="3" t="s">
        <v>44</v>
      </c>
      <c r="R8" s="3" t="s">
        <v>45</v>
      </c>
      <c r="S8" s="3" t="s">
        <v>46</v>
      </c>
      <c r="T8" s="3" t="s">
        <v>47</v>
      </c>
      <c r="U8" s="19"/>
      <c r="V8" s="19"/>
      <c r="W8" s="19"/>
      <c r="X8" s="19"/>
      <c r="Y8" s="3" t="s">
        <v>38</v>
      </c>
      <c r="Z8" s="3" t="s">
        <v>48</v>
      </c>
      <c r="AA8" s="3" t="s">
        <v>49</v>
      </c>
      <c r="AB8" s="3" t="s">
        <v>50</v>
      </c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28"/>
      <c r="AY8" s="28"/>
      <c r="AZ8" s="28"/>
      <c r="BA8" s="23"/>
      <c r="BB8" s="23"/>
      <c r="BC8" s="23"/>
    </row>
    <row r="9" spans="1:55" ht="19.5" customHeight="1">
      <c r="A9" s="7"/>
      <c r="B9" s="8" t="s">
        <v>58</v>
      </c>
      <c r="C9" s="8"/>
      <c r="D9" s="8"/>
      <c r="E9" s="9">
        <v>21396.99</v>
      </c>
      <c r="F9" s="4">
        <f>SUM(G9,AG9,AH9)</f>
        <v>3153.71</v>
      </c>
      <c r="G9" s="4">
        <v>3153.71</v>
      </c>
      <c r="H9" s="4">
        <v>3153.71</v>
      </c>
      <c r="I9" s="4">
        <v>3153.71</v>
      </c>
      <c r="J9" s="4">
        <v>1873.71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1420</v>
      </c>
      <c r="T9" s="4"/>
      <c r="U9" s="4">
        <v>0</v>
      </c>
      <c r="V9" s="4">
        <v>0</v>
      </c>
      <c r="W9" s="4">
        <v>0</v>
      </c>
      <c r="X9" s="4">
        <f t="shared" ref="X9:X46" si="0">SUM(Y9,AC9)</f>
        <v>0</v>
      </c>
      <c r="Y9" s="4">
        <f t="shared" ref="Y9:Y46" si="1">SUM(Z9:AB9)</f>
        <v>0</v>
      </c>
      <c r="Z9" s="4">
        <v>0</v>
      </c>
      <c r="AA9" s="4">
        <v>0</v>
      </c>
      <c r="AB9" s="4">
        <v>0</v>
      </c>
      <c r="AC9" s="4">
        <v>0</v>
      </c>
      <c r="AD9" s="4">
        <f t="shared" ref="AD9:AD46" si="2">SUM(AE9,AF9)</f>
        <v>0</v>
      </c>
      <c r="AE9" s="4">
        <v>0</v>
      </c>
      <c r="AF9" s="4">
        <v>0</v>
      </c>
      <c r="AG9" s="4">
        <v>0</v>
      </c>
      <c r="AH9" s="4">
        <f t="shared" ref="AH9:AH46" si="3">SUM(AI9:AM9)</f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18431.28</v>
      </c>
      <c r="AO9" s="4">
        <v>18431.28</v>
      </c>
      <c r="AP9" s="4">
        <v>16961.28</v>
      </c>
      <c r="AQ9" s="4">
        <v>16961.28</v>
      </c>
      <c r="AR9" s="4"/>
      <c r="AS9" s="4">
        <v>1470</v>
      </c>
      <c r="AT9" s="4">
        <f t="shared" ref="AT9:AT46" si="4">IFERROR((AZ9-BC9),0)</f>
        <v>0</v>
      </c>
      <c r="AU9" s="4">
        <f t="shared" ref="AU9:AU46" si="5">IFERROR(SUM(BA9:BC9),0)</f>
        <v>0</v>
      </c>
      <c r="AV9" s="4">
        <v>0</v>
      </c>
      <c r="AW9" s="4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0</v>
      </c>
    </row>
    <row r="10" spans="1:55" ht="19.5" customHeight="1">
      <c r="A10" s="7" t="s">
        <v>59</v>
      </c>
      <c r="B10" s="8" t="s">
        <v>60</v>
      </c>
      <c r="C10" s="8"/>
      <c r="D10" s="8"/>
      <c r="E10" s="9">
        <v>21396.99</v>
      </c>
      <c r="F10" s="4">
        <f t="shared" ref="F10:F46" si="6">SUM(G10,AG10,AH10)</f>
        <v>3153.71</v>
      </c>
      <c r="G10" s="4">
        <v>3153.71</v>
      </c>
      <c r="H10" s="4">
        <v>3153.71</v>
      </c>
      <c r="I10" s="4">
        <v>3153.71</v>
      </c>
      <c r="J10" s="4">
        <v>1733.71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1420</v>
      </c>
      <c r="T10" s="4">
        <f t="shared" ref="T10:T46" si="7">I10-SUM(J10:S10)</f>
        <v>0</v>
      </c>
      <c r="U10" s="4">
        <v>0</v>
      </c>
      <c r="V10" s="4">
        <v>0</v>
      </c>
      <c r="W10" s="4">
        <v>0</v>
      </c>
      <c r="X10" s="4">
        <f t="shared" si="0"/>
        <v>0</v>
      </c>
      <c r="Y10" s="4">
        <f t="shared" si="1"/>
        <v>0</v>
      </c>
      <c r="Z10" s="4">
        <v>0</v>
      </c>
      <c r="AA10" s="4">
        <v>0</v>
      </c>
      <c r="AB10" s="4">
        <v>0</v>
      </c>
      <c r="AC10" s="4">
        <v>0</v>
      </c>
      <c r="AD10" s="4">
        <f t="shared" si="2"/>
        <v>0</v>
      </c>
      <c r="AE10" s="4">
        <v>0</v>
      </c>
      <c r="AF10" s="4">
        <v>0</v>
      </c>
      <c r="AG10" s="4">
        <v>0</v>
      </c>
      <c r="AH10" s="4">
        <f t="shared" si="3"/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18431.28</v>
      </c>
      <c r="AO10" s="4">
        <v>18431.28</v>
      </c>
      <c r="AP10" s="4">
        <v>16961.28</v>
      </c>
      <c r="AQ10" s="4">
        <v>16961.28</v>
      </c>
      <c r="AR10" s="4"/>
      <c r="AS10" s="4">
        <v>1470</v>
      </c>
      <c r="AT10" s="4">
        <f t="shared" si="4"/>
        <v>0</v>
      </c>
      <c r="AU10" s="4">
        <f t="shared" si="5"/>
        <v>0</v>
      </c>
      <c r="AV10" s="4">
        <v>0</v>
      </c>
      <c r="AW10" s="4">
        <v>0</v>
      </c>
      <c r="AX10" s="10">
        <v>0</v>
      </c>
      <c r="AY10" s="10">
        <v>0</v>
      </c>
      <c r="AZ10" s="10">
        <v>0</v>
      </c>
      <c r="BA10" s="10">
        <v>0</v>
      </c>
      <c r="BB10" s="10">
        <v>0</v>
      </c>
      <c r="BC10" s="10">
        <v>0</v>
      </c>
    </row>
    <row r="11" spans="1:55" ht="19.5" customHeight="1">
      <c r="A11" s="7" t="s">
        <v>61</v>
      </c>
      <c r="B11" s="8" t="s">
        <v>62</v>
      </c>
      <c r="C11" s="8"/>
      <c r="D11" s="8"/>
      <c r="E11" s="9">
        <v>18923.16</v>
      </c>
      <c r="F11" s="4">
        <f t="shared" si="6"/>
        <v>679.88</v>
      </c>
      <c r="G11" s="4">
        <v>679.88</v>
      </c>
      <c r="H11" s="4">
        <v>679.88</v>
      </c>
      <c r="I11" s="4">
        <v>679.88</v>
      </c>
      <c r="J11" s="4">
        <v>679.88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f t="shared" si="7"/>
        <v>0</v>
      </c>
      <c r="U11" s="4">
        <v>0</v>
      </c>
      <c r="V11" s="4">
        <v>0</v>
      </c>
      <c r="W11" s="4">
        <v>0</v>
      </c>
      <c r="X11" s="4">
        <f t="shared" si="0"/>
        <v>0</v>
      </c>
      <c r="Y11" s="4">
        <f t="shared" si="1"/>
        <v>0</v>
      </c>
      <c r="Z11" s="4">
        <v>0</v>
      </c>
      <c r="AA11" s="4">
        <v>0</v>
      </c>
      <c r="AB11" s="4">
        <v>0</v>
      </c>
      <c r="AC11" s="4">
        <v>0</v>
      </c>
      <c r="AD11" s="4">
        <f t="shared" si="2"/>
        <v>0</v>
      </c>
      <c r="AE11" s="4">
        <v>0</v>
      </c>
      <c r="AF11" s="4">
        <v>0</v>
      </c>
      <c r="AG11" s="4">
        <v>0</v>
      </c>
      <c r="AH11" s="4">
        <f t="shared" si="3"/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18431.28</v>
      </c>
      <c r="AO11" s="4">
        <v>18431.28</v>
      </c>
      <c r="AP11" s="4">
        <v>16961.28</v>
      </c>
      <c r="AQ11" s="4">
        <v>16961.28</v>
      </c>
      <c r="AR11" s="4"/>
      <c r="AS11" s="4">
        <v>1470</v>
      </c>
      <c r="AT11" s="4">
        <f t="shared" si="4"/>
        <v>0</v>
      </c>
      <c r="AU11" s="4">
        <f t="shared" si="5"/>
        <v>0</v>
      </c>
      <c r="AV11" s="4">
        <v>0</v>
      </c>
      <c r="AW11" s="4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</row>
    <row r="12" spans="1:55" ht="19.5" customHeight="1">
      <c r="A12" s="7"/>
      <c r="B12" s="8"/>
      <c r="C12" s="8" t="s">
        <v>63</v>
      </c>
      <c r="D12" s="8" t="s">
        <v>64</v>
      </c>
      <c r="E12" s="9">
        <f t="shared" ref="E12:E46" si="8">SUM(F12,AN12)</f>
        <v>153.18</v>
      </c>
      <c r="F12" s="4">
        <f t="shared" si="6"/>
        <v>153.18</v>
      </c>
      <c r="G12" s="4">
        <v>153.18</v>
      </c>
      <c r="H12" s="4">
        <v>153.18</v>
      </c>
      <c r="I12" s="4">
        <v>153.18</v>
      </c>
      <c r="J12" s="4">
        <v>153.18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f t="shared" si="7"/>
        <v>0</v>
      </c>
      <c r="U12" s="4">
        <v>0</v>
      </c>
      <c r="V12" s="4">
        <v>0</v>
      </c>
      <c r="W12" s="4">
        <v>0</v>
      </c>
      <c r="X12" s="4">
        <f t="shared" si="0"/>
        <v>0</v>
      </c>
      <c r="Y12" s="4">
        <f t="shared" si="1"/>
        <v>0</v>
      </c>
      <c r="Z12" s="4">
        <v>0</v>
      </c>
      <c r="AA12" s="4">
        <v>0</v>
      </c>
      <c r="AB12" s="4">
        <v>0</v>
      </c>
      <c r="AC12" s="4">
        <v>0</v>
      </c>
      <c r="AD12" s="4">
        <f t="shared" si="2"/>
        <v>0</v>
      </c>
      <c r="AE12" s="4">
        <v>0</v>
      </c>
      <c r="AF12" s="4">
        <v>0</v>
      </c>
      <c r="AG12" s="4">
        <v>0</v>
      </c>
      <c r="AH12" s="4">
        <f t="shared" si="3"/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f t="shared" ref="AN12:AN46" si="9">SUM(AO12,AV12,AW12)</f>
        <v>0</v>
      </c>
      <c r="AO12" s="4">
        <f t="shared" ref="AO12:AO46" si="10">SUM(AP12,AS12,AT12,AU12)</f>
        <v>0</v>
      </c>
      <c r="AP12" s="4">
        <f t="shared" ref="AP12:AP46" si="11">IFERROR(AX12-BA12,0)</f>
        <v>0</v>
      </c>
      <c r="AQ12" s="4">
        <v>0</v>
      </c>
      <c r="AR12" s="4">
        <f t="shared" ref="AR12:AR46" si="12">IFERROR((AX12-AQ12-BA12),0)</f>
        <v>0</v>
      </c>
      <c r="AS12" s="4">
        <f t="shared" ref="AS12:AS46" si="13">IFERROR((AY12-BB12),0)</f>
        <v>0</v>
      </c>
      <c r="AT12" s="4">
        <f t="shared" si="4"/>
        <v>0</v>
      </c>
      <c r="AU12" s="4">
        <f t="shared" si="5"/>
        <v>0</v>
      </c>
      <c r="AV12" s="4">
        <v>0</v>
      </c>
      <c r="AW12" s="4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</row>
    <row r="13" spans="1:55" ht="19.5" customHeight="1">
      <c r="A13" s="7"/>
      <c r="B13" s="8"/>
      <c r="C13" s="8" t="s">
        <v>65</v>
      </c>
      <c r="D13" s="8" t="s">
        <v>66</v>
      </c>
      <c r="E13" s="9">
        <f t="shared" si="8"/>
        <v>17.8</v>
      </c>
      <c r="F13" s="4">
        <f t="shared" si="6"/>
        <v>17.8</v>
      </c>
      <c r="G13" s="4">
        <v>17.8</v>
      </c>
      <c r="H13" s="4">
        <v>17.8</v>
      </c>
      <c r="I13" s="4">
        <v>17.8</v>
      </c>
      <c r="J13" s="4">
        <v>17.8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f t="shared" si="7"/>
        <v>0</v>
      </c>
      <c r="U13" s="4">
        <v>0</v>
      </c>
      <c r="V13" s="4">
        <v>0</v>
      </c>
      <c r="W13" s="4">
        <v>0</v>
      </c>
      <c r="X13" s="4">
        <f t="shared" si="0"/>
        <v>0</v>
      </c>
      <c r="Y13" s="4">
        <f t="shared" si="1"/>
        <v>0</v>
      </c>
      <c r="Z13" s="4">
        <v>0</v>
      </c>
      <c r="AA13" s="4">
        <v>0</v>
      </c>
      <c r="AB13" s="4">
        <v>0</v>
      </c>
      <c r="AC13" s="4">
        <v>0</v>
      </c>
      <c r="AD13" s="4">
        <f t="shared" si="2"/>
        <v>0</v>
      </c>
      <c r="AE13" s="4">
        <v>0</v>
      </c>
      <c r="AF13" s="4">
        <v>0</v>
      </c>
      <c r="AG13" s="4">
        <v>0</v>
      </c>
      <c r="AH13" s="4">
        <f t="shared" si="3"/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f t="shared" si="9"/>
        <v>0</v>
      </c>
      <c r="AO13" s="4">
        <f t="shared" si="10"/>
        <v>0</v>
      </c>
      <c r="AP13" s="4">
        <f t="shared" si="11"/>
        <v>0</v>
      </c>
      <c r="AQ13" s="4">
        <v>0</v>
      </c>
      <c r="AR13" s="4">
        <f t="shared" si="12"/>
        <v>0</v>
      </c>
      <c r="AS13" s="4">
        <f t="shared" si="13"/>
        <v>0</v>
      </c>
      <c r="AT13" s="4">
        <f t="shared" si="4"/>
        <v>0</v>
      </c>
      <c r="AU13" s="4">
        <f t="shared" si="5"/>
        <v>0</v>
      </c>
      <c r="AV13" s="4">
        <v>0</v>
      </c>
      <c r="AW13" s="4">
        <v>0</v>
      </c>
      <c r="AX13" s="10">
        <v>0</v>
      </c>
      <c r="AY13" s="10">
        <v>0</v>
      </c>
      <c r="AZ13" s="10">
        <v>0</v>
      </c>
      <c r="BA13" s="10">
        <v>0</v>
      </c>
      <c r="BB13" s="10">
        <v>0</v>
      </c>
      <c r="BC13" s="10">
        <v>0</v>
      </c>
    </row>
    <row r="14" spans="1:55" ht="19.5" customHeight="1">
      <c r="A14" s="7"/>
      <c r="B14" s="8"/>
      <c r="C14" s="8" t="s">
        <v>67</v>
      </c>
      <c r="D14" s="8" t="s">
        <v>68</v>
      </c>
      <c r="E14" s="9">
        <f>SUM(F14,AN14)</f>
        <v>58.9</v>
      </c>
      <c r="F14" s="4">
        <f t="shared" si="6"/>
        <v>58.9</v>
      </c>
      <c r="G14" s="4">
        <v>58.9</v>
      </c>
      <c r="H14" s="4">
        <v>58.9</v>
      </c>
      <c r="I14" s="4">
        <v>58.9</v>
      </c>
      <c r="J14" s="4">
        <v>58.9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f t="shared" si="7"/>
        <v>0</v>
      </c>
      <c r="U14" s="4">
        <v>0</v>
      </c>
      <c r="V14" s="4">
        <v>0</v>
      </c>
      <c r="W14" s="4">
        <v>0</v>
      </c>
      <c r="X14" s="4">
        <f t="shared" si="0"/>
        <v>0</v>
      </c>
      <c r="Y14" s="4">
        <f t="shared" si="1"/>
        <v>0</v>
      </c>
      <c r="Z14" s="4">
        <v>0</v>
      </c>
      <c r="AA14" s="4">
        <v>0</v>
      </c>
      <c r="AB14" s="4">
        <v>0</v>
      </c>
      <c r="AC14" s="4">
        <v>0</v>
      </c>
      <c r="AD14" s="4">
        <f t="shared" si="2"/>
        <v>0</v>
      </c>
      <c r="AE14" s="4">
        <v>0</v>
      </c>
      <c r="AF14" s="4">
        <v>0</v>
      </c>
      <c r="AG14" s="4">
        <v>0</v>
      </c>
      <c r="AH14" s="4">
        <f t="shared" si="3"/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f t="shared" si="9"/>
        <v>0</v>
      </c>
      <c r="AO14" s="4">
        <f t="shared" si="10"/>
        <v>0</v>
      </c>
      <c r="AP14" s="4">
        <f t="shared" si="11"/>
        <v>0</v>
      </c>
      <c r="AQ14" s="4">
        <v>0</v>
      </c>
      <c r="AR14" s="4">
        <f t="shared" si="12"/>
        <v>0</v>
      </c>
      <c r="AS14" s="4">
        <f t="shared" si="13"/>
        <v>0</v>
      </c>
      <c r="AT14" s="4">
        <f t="shared" si="4"/>
        <v>0</v>
      </c>
      <c r="AU14" s="4">
        <f t="shared" si="5"/>
        <v>0</v>
      </c>
      <c r="AV14" s="4">
        <v>0</v>
      </c>
      <c r="AW14" s="4">
        <v>0</v>
      </c>
      <c r="AX14" s="10">
        <v>0</v>
      </c>
      <c r="AY14" s="10">
        <v>0</v>
      </c>
      <c r="AZ14" s="10">
        <v>0</v>
      </c>
      <c r="BA14" s="10">
        <v>0</v>
      </c>
      <c r="BB14" s="10">
        <v>0</v>
      </c>
      <c r="BC14" s="10">
        <v>0</v>
      </c>
    </row>
    <row r="15" spans="1:55" ht="19.5" customHeight="1">
      <c r="A15" s="7"/>
      <c r="B15" s="8"/>
      <c r="C15" s="8" t="s">
        <v>69</v>
      </c>
      <c r="D15" s="8" t="s">
        <v>70</v>
      </c>
      <c r="E15" s="9">
        <f t="shared" si="8"/>
        <v>25</v>
      </c>
      <c r="F15" s="4">
        <f t="shared" si="6"/>
        <v>25</v>
      </c>
      <c r="G15" s="4">
        <v>25</v>
      </c>
      <c r="H15" s="4">
        <v>25</v>
      </c>
      <c r="I15" s="4">
        <v>25</v>
      </c>
      <c r="J15" s="4">
        <v>25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f t="shared" si="7"/>
        <v>0</v>
      </c>
      <c r="U15" s="4">
        <v>0</v>
      </c>
      <c r="V15" s="4">
        <v>0</v>
      </c>
      <c r="W15" s="4">
        <v>0</v>
      </c>
      <c r="X15" s="4">
        <f t="shared" si="0"/>
        <v>0</v>
      </c>
      <c r="Y15" s="4">
        <f t="shared" si="1"/>
        <v>0</v>
      </c>
      <c r="Z15" s="4">
        <v>0</v>
      </c>
      <c r="AA15" s="4">
        <v>0</v>
      </c>
      <c r="AB15" s="4">
        <v>0</v>
      </c>
      <c r="AC15" s="4">
        <v>0</v>
      </c>
      <c r="AD15" s="4">
        <f t="shared" si="2"/>
        <v>0</v>
      </c>
      <c r="AE15" s="4">
        <v>0</v>
      </c>
      <c r="AF15" s="4">
        <v>0</v>
      </c>
      <c r="AG15" s="4">
        <v>0</v>
      </c>
      <c r="AH15" s="4">
        <f t="shared" si="3"/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f t="shared" si="9"/>
        <v>0</v>
      </c>
      <c r="AO15" s="4">
        <f t="shared" si="10"/>
        <v>0</v>
      </c>
      <c r="AP15" s="4">
        <f t="shared" si="11"/>
        <v>0</v>
      </c>
      <c r="AQ15" s="4">
        <v>0</v>
      </c>
      <c r="AR15" s="4">
        <f t="shared" si="12"/>
        <v>0</v>
      </c>
      <c r="AS15" s="4">
        <f t="shared" si="13"/>
        <v>0</v>
      </c>
      <c r="AT15" s="4">
        <f t="shared" si="4"/>
        <v>0</v>
      </c>
      <c r="AU15" s="4">
        <f t="shared" si="5"/>
        <v>0</v>
      </c>
      <c r="AV15" s="4">
        <v>0</v>
      </c>
      <c r="AW15" s="4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0</v>
      </c>
    </row>
    <row r="16" spans="1:55" ht="19.5" customHeight="1">
      <c r="A16" s="7"/>
      <c r="B16" s="8"/>
      <c r="C16" s="8" t="s">
        <v>71</v>
      </c>
      <c r="D16" s="8" t="s">
        <v>72</v>
      </c>
      <c r="E16" s="9">
        <f t="shared" si="8"/>
        <v>35</v>
      </c>
      <c r="F16" s="4">
        <f t="shared" si="6"/>
        <v>35</v>
      </c>
      <c r="G16" s="4">
        <v>35</v>
      </c>
      <c r="H16" s="4">
        <v>35</v>
      </c>
      <c r="I16" s="4">
        <v>35</v>
      </c>
      <c r="J16" s="4">
        <v>35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f t="shared" si="7"/>
        <v>0</v>
      </c>
      <c r="U16" s="4">
        <v>0</v>
      </c>
      <c r="V16" s="4">
        <v>0</v>
      </c>
      <c r="W16" s="4">
        <v>0</v>
      </c>
      <c r="X16" s="4">
        <f t="shared" si="0"/>
        <v>0</v>
      </c>
      <c r="Y16" s="4">
        <f t="shared" si="1"/>
        <v>0</v>
      </c>
      <c r="Z16" s="4">
        <v>0</v>
      </c>
      <c r="AA16" s="4">
        <v>0</v>
      </c>
      <c r="AB16" s="4">
        <v>0</v>
      </c>
      <c r="AC16" s="4">
        <v>0</v>
      </c>
      <c r="AD16" s="4">
        <f t="shared" si="2"/>
        <v>0</v>
      </c>
      <c r="AE16" s="4">
        <v>0</v>
      </c>
      <c r="AF16" s="4">
        <v>0</v>
      </c>
      <c r="AG16" s="4">
        <v>0</v>
      </c>
      <c r="AH16" s="4">
        <f t="shared" si="3"/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f t="shared" si="9"/>
        <v>0</v>
      </c>
      <c r="AO16" s="4">
        <f t="shared" si="10"/>
        <v>0</v>
      </c>
      <c r="AP16" s="4">
        <f t="shared" si="11"/>
        <v>0</v>
      </c>
      <c r="AQ16" s="4">
        <v>0</v>
      </c>
      <c r="AR16" s="4">
        <f t="shared" si="12"/>
        <v>0</v>
      </c>
      <c r="AS16" s="4">
        <f t="shared" si="13"/>
        <v>0</v>
      </c>
      <c r="AT16" s="4">
        <f t="shared" si="4"/>
        <v>0</v>
      </c>
      <c r="AU16" s="4">
        <f t="shared" si="5"/>
        <v>0</v>
      </c>
      <c r="AV16" s="4">
        <v>0</v>
      </c>
      <c r="AW16" s="4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0</v>
      </c>
    </row>
    <row r="17" spans="1:55" ht="19.5" customHeight="1">
      <c r="A17" s="7"/>
      <c r="B17" s="8"/>
      <c r="C17" s="8" t="s">
        <v>73</v>
      </c>
      <c r="D17" s="8" t="s">
        <v>74</v>
      </c>
      <c r="E17" s="9">
        <f t="shared" si="8"/>
        <v>14.5</v>
      </c>
      <c r="F17" s="4">
        <f t="shared" si="6"/>
        <v>14.5</v>
      </c>
      <c r="G17" s="4">
        <v>14.5</v>
      </c>
      <c r="H17" s="4">
        <v>14.5</v>
      </c>
      <c r="I17" s="4">
        <v>14.5</v>
      </c>
      <c r="J17" s="4">
        <v>14.5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f t="shared" si="7"/>
        <v>0</v>
      </c>
      <c r="U17" s="4">
        <v>0</v>
      </c>
      <c r="V17" s="4">
        <v>0</v>
      </c>
      <c r="W17" s="4">
        <v>0</v>
      </c>
      <c r="X17" s="4">
        <f t="shared" si="0"/>
        <v>0</v>
      </c>
      <c r="Y17" s="4">
        <f t="shared" si="1"/>
        <v>0</v>
      </c>
      <c r="Z17" s="4">
        <v>0</v>
      </c>
      <c r="AA17" s="4">
        <v>0</v>
      </c>
      <c r="AB17" s="4">
        <v>0</v>
      </c>
      <c r="AC17" s="4">
        <v>0</v>
      </c>
      <c r="AD17" s="4">
        <f t="shared" si="2"/>
        <v>0</v>
      </c>
      <c r="AE17" s="4">
        <v>0</v>
      </c>
      <c r="AF17" s="4">
        <v>0</v>
      </c>
      <c r="AG17" s="4">
        <v>0</v>
      </c>
      <c r="AH17" s="4">
        <f t="shared" si="3"/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f t="shared" si="9"/>
        <v>0</v>
      </c>
      <c r="AO17" s="4">
        <f t="shared" si="10"/>
        <v>0</v>
      </c>
      <c r="AP17" s="4">
        <f t="shared" si="11"/>
        <v>0</v>
      </c>
      <c r="AQ17" s="4">
        <v>0</v>
      </c>
      <c r="AR17" s="4">
        <f t="shared" si="12"/>
        <v>0</v>
      </c>
      <c r="AS17" s="4">
        <f t="shared" si="13"/>
        <v>0</v>
      </c>
      <c r="AT17" s="4">
        <f t="shared" si="4"/>
        <v>0</v>
      </c>
      <c r="AU17" s="4">
        <f t="shared" si="5"/>
        <v>0</v>
      </c>
      <c r="AV17" s="4">
        <v>0</v>
      </c>
      <c r="AW17" s="4">
        <v>0</v>
      </c>
      <c r="AX17" s="10">
        <v>0</v>
      </c>
      <c r="AY17" s="10">
        <v>0</v>
      </c>
      <c r="AZ17" s="10">
        <v>0</v>
      </c>
      <c r="BA17" s="10">
        <v>0</v>
      </c>
      <c r="BB17" s="10">
        <v>0</v>
      </c>
      <c r="BC17" s="10">
        <v>0</v>
      </c>
    </row>
    <row r="18" spans="1:55" ht="19.5" customHeight="1">
      <c r="A18" s="7"/>
      <c r="B18" s="8"/>
      <c r="C18" s="8" t="s">
        <v>75</v>
      </c>
      <c r="D18" s="8" t="s">
        <v>76</v>
      </c>
      <c r="E18" s="9">
        <f t="shared" si="8"/>
        <v>137.5</v>
      </c>
      <c r="F18" s="4">
        <f t="shared" si="6"/>
        <v>137.5</v>
      </c>
      <c r="G18" s="4">
        <v>137.5</v>
      </c>
      <c r="H18" s="4">
        <v>137.5</v>
      </c>
      <c r="I18" s="4">
        <v>137.5</v>
      </c>
      <c r="J18" s="4">
        <v>137.5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f t="shared" si="7"/>
        <v>0</v>
      </c>
      <c r="U18" s="4">
        <v>0</v>
      </c>
      <c r="V18" s="4">
        <v>0</v>
      </c>
      <c r="W18" s="4">
        <v>0</v>
      </c>
      <c r="X18" s="4">
        <f t="shared" si="0"/>
        <v>0</v>
      </c>
      <c r="Y18" s="4">
        <f t="shared" si="1"/>
        <v>0</v>
      </c>
      <c r="Z18" s="4">
        <v>0</v>
      </c>
      <c r="AA18" s="4">
        <v>0</v>
      </c>
      <c r="AB18" s="4">
        <v>0</v>
      </c>
      <c r="AC18" s="4">
        <v>0</v>
      </c>
      <c r="AD18" s="4">
        <f t="shared" si="2"/>
        <v>0</v>
      </c>
      <c r="AE18" s="4">
        <v>0</v>
      </c>
      <c r="AF18" s="4">
        <v>0</v>
      </c>
      <c r="AG18" s="4">
        <v>0</v>
      </c>
      <c r="AH18" s="4">
        <f t="shared" si="3"/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f t="shared" si="9"/>
        <v>0</v>
      </c>
      <c r="AO18" s="4">
        <f t="shared" si="10"/>
        <v>0</v>
      </c>
      <c r="AP18" s="4">
        <f t="shared" si="11"/>
        <v>0</v>
      </c>
      <c r="AQ18" s="4">
        <v>0</v>
      </c>
      <c r="AR18" s="4">
        <f t="shared" si="12"/>
        <v>0</v>
      </c>
      <c r="AS18" s="4">
        <f t="shared" si="13"/>
        <v>0</v>
      </c>
      <c r="AT18" s="4">
        <f t="shared" si="4"/>
        <v>0</v>
      </c>
      <c r="AU18" s="4">
        <f t="shared" si="5"/>
        <v>0</v>
      </c>
      <c r="AV18" s="4">
        <v>0</v>
      </c>
      <c r="AW18" s="4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</row>
    <row r="19" spans="1:55" ht="19.5" customHeight="1">
      <c r="A19" s="7"/>
      <c r="B19" s="8"/>
      <c r="C19" s="8" t="s">
        <v>77</v>
      </c>
      <c r="D19" s="8" t="s">
        <v>78</v>
      </c>
      <c r="E19" s="9">
        <f t="shared" si="8"/>
        <v>30</v>
      </c>
      <c r="F19" s="4">
        <f t="shared" si="6"/>
        <v>30</v>
      </c>
      <c r="G19" s="4">
        <v>30</v>
      </c>
      <c r="H19" s="4">
        <v>30</v>
      </c>
      <c r="I19" s="4">
        <v>30</v>
      </c>
      <c r="J19" s="4">
        <v>30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f t="shared" si="7"/>
        <v>0</v>
      </c>
      <c r="U19" s="4">
        <v>0</v>
      </c>
      <c r="V19" s="4">
        <v>0</v>
      </c>
      <c r="W19" s="4">
        <v>0</v>
      </c>
      <c r="X19" s="4">
        <f t="shared" si="0"/>
        <v>0</v>
      </c>
      <c r="Y19" s="4">
        <f t="shared" si="1"/>
        <v>0</v>
      </c>
      <c r="Z19" s="4">
        <v>0</v>
      </c>
      <c r="AA19" s="4">
        <v>0</v>
      </c>
      <c r="AB19" s="4">
        <v>0</v>
      </c>
      <c r="AC19" s="4">
        <v>0</v>
      </c>
      <c r="AD19" s="4">
        <f t="shared" si="2"/>
        <v>0</v>
      </c>
      <c r="AE19" s="4">
        <v>0</v>
      </c>
      <c r="AF19" s="4">
        <v>0</v>
      </c>
      <c r="AG19" s="4">
        <v>0</v>
      </c>
      <c r="AH19" s="4">
        <f t="shared" si="3"/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f t="shared" si="9"/>
        <v>0</v>
      </c>
      <c r="AO19" s="4">
        <f t="shared" si="10"/>
        <v>0</v>
      </c>
      <c r="AP19" s="4">
        <f t="shared" si="11"/>
        <v>0</v>
      </c>
      <c r="AQ19" s="4">
        <v>0</v>
      </c>
      <c r="AR19" s="4">
        <f t="shared" si="12"/>
        <v>0</v>
      </c>
      <c r="AS19" s="4">
        <f t="shared" si="13"/>
        <v>0</v>
      </c>
      <c r="AT19" s="4">
        <f t="shared" si="4"/>
        <v>0</v>
      </c>
      <c r="AU19" s="4">
        <f t="shared" si="5"/>
        <v>0</v>
      </c>
      <c r="AV19" s="4">
        <v>0</v>
      </c>
      <c r="AW19" s="4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</row>
    <row r="20" spans="1:55" ht="19.5" customHeight="1">
      <c r="A20" s="7"/>
      <c r="B20" s="8"/>
      <c r="C20" s="12" t="s">
        <v>79</v>
      </c>
      <c r="D20" s="12" t="s">
        <v>80</v>
      </c>
      <c r="E20" s="16">
        <f t="shared" si="8"/>
        <v>20</v>
      </c>
      <c r="F20" s="4">
        <f t="shared" si="6"/>
        <v>20</v>
      </c>
      <c r="G20" s="4">
        <v>20</v>
      </c>
      <c r="H20" s="4">
        <v>20</v>
      </c>
      <c r="I20" s="4">
        <v>20</v>
      </c>
      <c r="J20" s="4">
        <v>20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f t="shared" si="7"/>
        <v>0</v>
      </c>
      <c r="U20" s="4">
        <v>0</v>
      </c>
      <c r="V20" s="4">
        <v>0</v>
      </c>
      <c r="W20" s="4">
        <v>0</v>
      </c>
      <c r="X20" s="4">
        <f t="shared" si="0"/>
        <v>0</v>
      </c>
      <c r="Y20" s="4">
        <f t="shared" si="1"/>
        <v>0</v>
      </c>
      <c r="Z20" s="4">
        <v>0</v>
      </c>
      <c r="AA20" s="4">
        <v>0</v>
      </c>
      <c r="AB20" s="4">
        <v>0</v>
      </c>
      <c r="AC20" s="4">
        <v>0</v>
      </c>
      <c r="AD20" s="4">
        <f t="shared" si="2"/>
        <v>0</v>
      </c>
      <c r="AE20" s="4">
        <v>0</v>
      </c>
      <c r="AF20" s="4">
        <v>0</v>
      </c>
      <c r="AG20" s="4">
        <v>0</v>
      </c>
      <c r="AH20" s="4">
        <f t="shared" si="3"/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15">
        <f t="shared" si="9"/>
        <v>0</v>
      </c>
      <c r="AO20" s="15">
        <f t="shared" si="10"/>
        <v>0</v>
      </c>
      <c r="AP20" s="15">
        <f t="shared" si="11"/>
        <v>0</v>
      </c>
      <c r="AQ20" s="15">
        <v>0</v>
      </c>
      <c r="AR20" s="4">
        <f t="shared" si="12"/>
        <v>0</v>
      </c>
      <c r="AS20" s="4">
        <f t="shared" si="13"/>
        <v>0</v>
      </c>
      <c r="AT20" s="4">
        <f t="shared" si="4"/>
        <v>0</v>
      </c>
      <c r="AU20" s="4">
        <f t="shared" si="5"/>
        <v>0</v>
      </c>
      <c r="AV20" s="4">
        <v>0</v>
      </c>
      <c r="AW20" s="4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</row>
    <row r="21" spans="1:55" ht="19.5" customHeight="1">
      <c r="A21" s="7"/>
      <c r="B21" s="11"/>
      <c r="C21" s="13" t="s">
        <v>101</v>
      </c>
      <c r="D21" s="13" t="s">
        <v>102</v>
      </c>
      <c r="E21" s="9">
        <v>100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14"/>
      <c r="AN21" s="9">
        <v>100</v>
      </c>
      <c r="AO21" s="9">
        <v>100</v>
      </c>
      <c r="AP21" s="9">
        <v>100</v>
      </c>
      <c r="AQ21" s="9">
        <v>100</v>
      </c>
      <c r="AR21" s="4"/>
      <c r="AS21" s="4"/>
      <c r="AT21" s="4"/>
      <c r="AU21" s="4"/>
      <c r="AV21" s="4"/>
      <c r="AW21" s="4"/>
      <c r="AX21" s="10"/>
      <c r="AY21" s="10"/>
      <c r="AZ21" s="10"/>
      <c r="BA21" s="10"/>
      <c r="BB21" s="10"/>
      <c r="BC21" s="10"/>
    </row>
    <row r="22" spans="1:55" ht="19.5" customHeight="1">
      <c r="A22" s="7"/>
      <c r="B22" s="11"/>
      <c r="C22" s="13" t="s">
        <v>103</v>
      </c>
      <c r="D22" s="13" t="s">
        <v>104</v>
      </c>
      <c r="E22" s="9">
        <v>120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14"/>
      <c r="AN22" s="9">
        <v>120</v>
      </c>
      <c r="AO22" s="9">
        <v>120</v>
      </c>
      <c r="AP22" s="9">
        <v>120</v>
      </c>
      <c r="AQ22" s="9">
        <v>120</v>
      </c>
      <c r="AR22" s="4"/>
      <c r="AS22" s="4"/>
      <c r="AT22" s="4"/>
      <c r="AU22" s="4"/>
      <c r="AV22" s="4"/>
      <c r="AW22" s="4"/>
      <c r="AX22" s="10"/>
      <c r="AY22" s="10"/>
      <c r="AZ22" s="10"/>
      <c r="BA22" s="10"/>
      <c r="BB22" s="10"/>
      <c r="BC22" s="10"/>
    </row>
    <row r="23" spans="1:55" ht="19.5" customHeight="1">
      <c r="A23" s="7"/>
      <c r="B23" s="11"/>
      <c r="C23" s="13" t="s">
        <v>105</v>
      </c>
      <c r="D23" s="13" t="s">
        <v>106</v>
      </c>
      <c r="E23" s="9">
        <v>4400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14"/>
      <c r="AN23" s="9">
        <v>4400</v>
      </c>
      <c r="AO23" s="9">
        <v>4400</v>
      </c>
      <c r="AP23" s="9">
        <v>4400</v>
      </c>
      <c r="AQ23" s="9">
        <v>4400</v>
      </c>
      <c r="AR23" s="4"/>
      <c r="AS23" s="4"/>
      <c r="AT23" s="4"/>
      <c r="AU23" s="4"/>
      <c r="AV23" s="4"/>
      <c r="AW23" s="4"/>
      <c r="AX23" s="10"/>
      <c r="AY23" s="10"/>
      <c r="AZ23" s="10"/>
      <c r="BA23" s="10"/>
      <c r="BB23" s="10"/>
      <c r="BC23" s="10"/>
    </row>
    <row r="24" spans="1:55" ht="19.5" customHeight="1">
      <c r="A24" s="7"/>
      <c r="B24" s="11"/>
      <c r="C24" s="13" t="s">
        <v>107</v>
      </c>
      <c r="D24" s="13" t="s">
        <v>108</v>
      </c>
      <c r="E24" s="9">
        <v>4707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14"/>
      <c r="AN24" s="9">
        <v>4707</v>
      </c>
      <c r="AO24" s="9">
        <v>4707</v>
      </c>
      <c r="AP24" s="9">
        <v>4707</v>
      </c>
      <c r="AQ24" s="9">
        <v>4707</v>
      </c>
      <c r="AR24" s="4"/>
      <c r="AS24" s="4"/>
      <c r="AT24" s="4"/>
      <c r="AU24" s="4"/>
      <c r="AV24" s="4"/>
      <c r="AW24" s="4"/>
      <c r="AX24" s="10"/>
      <c r="AY24" s="10"/>
      <c r="AZ24" s="10"/>
      <c r="BA24" s="10"/>
      <c r="BB24" s="10"/>
      <c r="BC24" s="10"/>
    </row>
    <row r="25" spans="1:55" ht="19.5" customHeight="1">
      <c r="A25" s="7"/>
      <c r="B25" s="11"/>
      <c r="C25" s="13" t="s">
        <v>109</v>
      </c>
      <c r="D25" s="13" t="s">
        <v>110</v>
      </c>
      <c r="E25" s="9">
        <v>150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14"/>
      <c r="AN25" s="9">
        <v>150</v>
      </c>
      <c r="AO25" s="9">
        <v>150</v>
      </c>
      <c r="AP25" s="9">
        <v>150</v>
      </c>
      <c r="AQ25" s="9">
        <v>150</v>
      </c>
      <c r="AR25" s="4"/>
      <c r="AS25" s="4"/>
      <c r="AT25" s="4"/>
      <c r="AU25" s="4"/>
      <c r="AV25" s="4"/>
      <c r="AW25" s="4"/>
      <c r="AX25" s="10"/>
      <c r="AY25" s="10"/>
      <c r="AZ25" s="10"/>
      <c r="BA25" s="10"/>
      <c r="BB25" s="10"/>
      <c r="BC25" s="10"/>
    </row>
    <row r="26" spans="1:55" ht="19.5" customHeight="1">
      <c r="A26" s="7"/>
      <c r="B26" s="11"/>
      <c r="C26" s="13" t="s">
        <v>111</v>
      </c>
      <c r="D26" s="13" t="s">
        <v>128</v>
      </c>
      <c r="E26" s="9">
        <v>1655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14"/>
      <c r="AN26" s="9">
        <v>1655</v>
      </c>
      <c r="AO26" s="9">
        <v>1655</v>
      </c>
      <c r="AP26" s="9">
        <v>1655</v>
      </c>
      <c r="AQ26" s="9">
        <v>1655</v>
      </c>
      <c r="AR26" s="4"/>
      <c r="AS26" s="4"/>
      <c r="AT26" s="4"/>
      <c r="AU26" s="4"/>
      <c r="AV26" s="4"/>
      <c r="AW26" s="4"/>
      <c r="AX26" s="10"/>
      <c r="AY26" s="10"/>
      <c r="AZ26" s="10"/>
      <c r="BA26" s="10"/>
      <c r="BB26" s="10"/>
      <c r="BC26" s="10"/>
    </row>
    <row r="27" spans="1:55" ht="19.5" customHeight="1">
      <c r="A27" s="7"/>
      <c r="B27" s="11"/>
      <c r="C27" s="13" t="s">
        <v>112</v>
      </c>
      <c r="D27" s="13" t="s">
        <v>113</v>
      </c>
      <c r="E27" s="9">
        <v>1.28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14"/>
      <c r="AN27" s="9">
        <v>1.28</v>
      </c>
      <c r="AO27" s="9">
        <v>1.28</v>
      </c>
      <c r="AP27" s="9">
        <v>1.28</v>
      </c>
      <c r="AQ27" s="9">
        <v>1.28</v>
      </c>
      <c r="AR27" s="4"/>
      <c r="AS27" s="4"/>
      <c r="AT27" s="4"/>
      <c r="AU27" s="4"/>
      <c r="AV27" s="4"/>
      <c r="AW27" s="4"/>
      <c r="AX27" s="10"/>
      <c r="AY27" s="10"/>
      <c r="AZ27" s="10"/>
      <c r="BA27" s="10"/>
      <c r="BB27" s="10"/>
      <c r="BC27" s="10"/>
    </row>
    <row r="28" spans="1:55" ht="19.5" customHeight="1">
      <c r="A28" s="7"/>
      <c r="B28" s="11"/>
      <c r="C28" s="13" t="s">
        <v>114</v>
      </c>
      <c r="D28" s="13" t="s">
        <v>130</v>
      </c>
      <c r="E28" s="9">
        <v>1470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14"/>
      <c r="AN28" s="9">
        <v>1470</v>
      </c>
      <c r="AO28" s="9">
        <v>1470</v>
      </c>
      <c r="AP28" s="9"/>
      <c r="AQ28" s="9"/>
      <c r="AR28" s="4"/>
      <c r="AS28" s="4">
        <v>1470</v>
      </c>
      <c r="AT28" s="4"/>
      <c r="AU28" s="4"/>
      <c r="AV28" s="4"/>
      <c r="AW28" s="4"/>
      <c r="AX28" s="10"/>
      <c r="AY28" s="10"/>
      <c r="AZ28" s="10"/>
      <c r="BA28" s="10"/>
      <c r="BB28" s="10"/>
      <c r="BC28" s="10"/>
    </row>
    <row r="29" spans="1:55" ht="19.5" customHeight="1">
      <c r="A29" s="7"/>
      <c r="B29" s="11"/>
      <c r="C29" s="13" t="s">
        <v>115</v>
      </c>
      <c r="D29" s="13" t="s">
        <v>127</v>
      </c>
      <c r="E29" s="9">
        <v>900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14"/>
      <c r="AN29" s="9">
        <v>900</v>
      </c>
      <c r="AO29" s="9">
        <v>900</v>
      </c>
      <c r="AP29" s="9">
        <v>900</v>
      </c>
      <c r="AQ29" s="9">
        <v>900</v>
      </c>
      <c r="AR29" s="4"/>
      <c r="AS29" s="4"/>
      <c r="AT29" s="4"/>
      <c r="AU29" s="4"/>
      <c r="AV29" s="4"/>
      <c r="AW29" s="4"/>
      <c r="AX29" s="10"/>
      <c r="AY29" s="10"/>
      <c r="AZ29" s="10"/>
      <c r="BA29" s="10"/>
      <c r="BB29" s="10"/>
      <c r="BC29" s="10"/>
    </row>
    <row r="30" spans="1:55" ht="19.5" customHeight="1">
      <c r="A30" s="7"/>
      <c r="B30" s="11"/>
      <c r="C30" s="13" t="s">
        <v>116</v>
      </c>
      <c r="D30" s="13" t="s">
        <v>117</v>
      </c>
      <c r="E30" s="9">
        <v>550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14"/>
      <c r="AN30" s="9">
        <v>550</v>
      </c>
      <c r="AO30" s="9">
        <v>550</v>
      </c>
      <c r="AP30" s="9">
        <v>550</v>
      </c>
      <c r="AQ30" s="9">
        <v>550</v>
      </c>
      <c r="AR30" s="4"/>
      <c r="AS30" s="4"/>
      <c r="AT30" s="4"/>
      <c r="AU30" s="4"/>
      <c r="AV30" s="4"/>
      <c r="AW30" s="4"/>
      <c r="AX30" s="10"/>
      <c r="AY30" s="10"/>
      <c r="AZ30" s="10"/>
      <c r="BA30" s="10"/>
      <c r="BB30" s="10"/>
      <c r="BC30" s="10"/>
    </row>
    <row r="31" spans="1:55" ht="19.5" customHeight="1">
      <c r="A31" s="7"/>
      <c r="B31" s="11"/>
      <c r="C31" s="13" t="s">
        <v>118</v>
      </c>
      <c r="D31" s="13" t="s">
        <v>119</v>
      </c>
      <c r="E31" s="9">
        <v>200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14"/>
      <c r="AN31" s="9">
        <v>200</v>
      </c>
      <c r="AO31" s="9">
        <v>200</v>
      </c>
      <c r="AP31" s="9">
        <v>200</v>
      </c>
      <c r="AQ31" s="9">
        <v>200</v>
      </c>
      <c r="AR31" s="4"/>
      <c r="AS31" s="4"/>
      <c r="AT31" s="4"/>
      <c r="AU31" s="4"/>
      <c r="AV31" s="4"/>
      <c r="AW31" s="4"/>
      <c r="AX31" s="10"/>
      <c r="AY31" s="10"/>
      <c r="AZ31" s="10"/>
      <c r="BA31" s="10"/>
      <c r="BB31" s="10"/>
      <c r="BC31" s="10"/>
    </row>
    <row r="32" spans="1:55" ht="19.5" customHeight="1">
      <c r="A32" s="7"/>
      <c r="B32" s="11"/>
      <c r="C32" s="13" t="s">
        <v>120</v>
      </c>
      <c r="D32" s="13" t="s">
        <v>129</v>
      </c>
      <c r="E32" s="9">
        <v>1536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14"/>
      <c r="AN32" s="9">
        <v>1536</v>
      </c>
      <c r="AO32" s="9">
        <v>1536</v>
      </c>
      <c r="AP32" s="9">
        <v>1536</v>
      </c>
      <c r="AQ32" s="9">
        <v>1536</v>
      </c>
      <c r="AR32" s="4"/>
      <c r="AS32" s="4"/>
      <c r="AT32" s="4"/>
      <c r="AU32" s="4"/>
      <c r="AV32" s="4"/>
      <c r="AW32" s="4"/>
      <c r="AX32" s="10"/>
      <c r="AY32" s="10"/>
      <c r="AZ32" s="10"/>
      <c r="BA32" s="10"/>
      <c r="BB32" s="10"/>
      <c r="BC32" s="10"/>
    </row>
    <row r="33" spans="1:55" ht="19.5" customHeight="1">
      <c r="A33" s="7"/>
      <c r="B33" s="11"/>
      <c r="C33" s="13" t="s">
        <v>121</v>
      </c>
      <c r="D33" s="13" t="s">
        <v>132</v>
      </c>
      <c r="E33" s="9">
        <v>420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14"/>
      <c r="AN33" s="9">
        <v>420</v>
      </c>
      <c r="AO33" s="9">
        <v>420</v>
      </c>
      <c r="AP33" s="9">
        <v>420</v>
      </c>
      <c r="AQ33" s="9">
        <v>420</v>
      </c>
      <c r="AR33" s="4"/>
      <c r="AS33" s="4"/>
      <c r="AT33" s="4"/>
      <c r="AU33" s="4"/>
      <c r="AV33" s="4"/>
      <c r="AW33" s="4"/>
      <c r="AX33" s="10"/>
      <c r="AY33" s="10"/>
      <c r="AZ33" s="10"/>
      <c r="BA33" s="10"/>
      <c r="BB33" s="10"/>
      <c r="BC33" s="10"/>
    </row>
    <row r="34" spans="1:55" ht="19.5" customHeight="1">
      <c r="A34" s="7"/>
      <c r="B34" s="11"/>
      <c r="C34" s="13" t="s">
        <v>122</v>
      </c>
      <c r="D34" s="13" t="s">
        <v>131</v>
      </c>
      <c r="E34" s="9">
        <v>1022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14"/>
      <c r="AN34" s="9">
        <v>1022</v>
      </c>
      <c r="AO34" s="9">
        <v>1022</v>
      </c>
      <c r="AP34" s="9">
        <v>1022</v>
      </c>
      <c r="AQ34" s="9">
        <v>1022</v>
      </c>
      <c r="AR34" s="4"/>
      <c r="AS34" s="4"/>
      <c r="AT34" s="4"/>
      <c r="AU34" s="4"/>
      <c r="AV34" s="4"/>
      <c r="AW34" s="4"/>
      <c r="AX34" s="10"/>
      <c r="AY34" s="10"/>
      <c r="AZ34" s="10"/>
      <c r="BA34" s="10"/>
      <c r="BB34" s="10"/>
      <c r="BC34" s="10"/>
    </row>
    <row r="35" spans="1:55" ht="19.5" customHeight="1">
      <c r="A35" s="7"/>
      <c r="B35" s="11"/>
      <c r="C35" s="13" t="s">
        <v>123</v>
      </c>
      <c r="D35" s="13" t="s">
        <v>124</v>
      </c>
      <c r="E35" s="9">
        <v>1200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14"/>
      <c r="AN35" s="9">
        <v>1200</v>
      </c>
      <c r="AO35" s="9">
        <v>1200</v>
      </c>
      <c r="AP35" s="9">
        <v>1200</v>
      </c>
      <c r="AQ35" s="9">
        <v>1200</v>
      </c>
      <c r="AR35" s="4"/>
      <c r="AS35" s="4"/>
      <c r="AT35" s="4"/>
      <c r="AU35" s="4"/>
      <c r="AV35" s="4"/>
      <c r="AW35" s="4"/>
      <c r="AX35" s="10"/>
      <c r="AY35" s="10"/>
      <c r="AZ35" s="10"/>
      <c r="BA35" s="10"/>
      <c r="BB35" s="10"/>
      <c r="BC35" s="10"/>
    </row>
    <row r="36" spans="1:55" ht="19.5" customHeight="1">
      <c r="A36" s="7" t="s">
        <v>81</v>
      </c>
      <c r="B36" s="8" t="s">
        <v>82</v>
      </c>
      <c r="C36" s="8"/>
      <c r="D36" s="8"/>
      <c r="E36" s="17">
        <f t="shared" si="8"/>
        <v>2473.83</v>
      </c>
      <c r="F36" s="4">
        <f t="shared" si="6"/>
        <v>2473.83</v>
      </c>
      <c r="G36" s="4">
        <v>2473.83</v>
      </c>
      <c r="H36" s="4">
        <v>2473.83</v>
      </c>
      <c r="I36" s="4">
        <v>2473.83</v>
      </c>
      <c r="J36" s="4">
        <v>1053.83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1420</v>
      </c>
      <c r="T36" s="4">
        <f t="shared" si="7"/>
        <v>0</v>
      </c>
      <c r="U36" s="4">
        <v>0</v>
      </c>
      <c r="V36" s="4">
        <v>0</v>
      </c>
      <c r="W36" s="4">
        <v>0</v>
      </c>
      <c r="X36" s="4">
        <f t="shared" si="0"/>
        <v>0</v>
      </c>
      <c r="Y36" s="4">
        <f t="shared" si="1"/>
        <v>0</v>
      </c>
      <c r="Z36" s="4">
        <v>0</v>
      </c>
      <c r="AA36" s="4">
        <v>0</v>
      </c>
      <c r="AB36" s="4">
        <v>0</v>
      </c>
      <c r="AC36" s="4">
        <v>0</v>
      </c>
      <c r="AD36" s="4">
        <f t="shared" si="2"/>
        <v>0</v>
      </c>
      <c r="AE36" s="4">
        <v>0</v>
      </c>
      <c r="AF36" s="4">
        <v>0</v>
      </c>
      <c r="AG36" s="4">
        <v>0</v>
      </c>
      <c r="AH36" s="4">
        <f t="shared" si="3"/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f t="shared" si="9"/>
        <v>0</v>
      </c>
      <c r="AO36" s="4">
        <f t="shared" si="10"/>
        <v>0</v>
      </c>
      <c r="AP36" s="4">
        <f t="shared" si="11"/>
        <v>0</v>
      </c>
      <c r="AQ36" s="4">
        <v>0</v>
      </c>
      <c r="AR36" s="4">
        <f t="shared" si="12"/>
        <v>0</v>
      </c>
      <c r="AS36" s="4">
        <f t="shared" si="13"/>
        <v>0</v>
      </c>
      <c r="AT36" s="4">
        <f t="shared" si="4"/>
        <v>0</v>
      </c>
      <c r="AU36" s="4">
        <f t="shared" si="5"/>
        <v>0</v>
      </c>
      <c r="AV36" s="4">
        <v>0</v>
      </c>
      <c r="AW36" s="4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</row>
    <row r="37" spans="1:55" ht="19.5" customHeight="1">
      <c r="A37" s="7"/>
      <c r="B37" s="8"/>
      <c r="C37" s="8" t="s">
        <v>83</v>
      </c>
      <c r="D37" s="8" t="s">
        <v>84</v>
      </c>
      <c r="E37" s="9">
        <f t="shared" si="8"/>
        <v>14.35</v>
      </c>
      <c r="F37" s="4">
        <f t="shared" si="6"/>
        <v>14.35</v>
      </c>
      <c r="G37" s="4">
        <v>14.35</v>
      </c>
      <c r="H37" s="4">
        <v>14.35</v>
      </c>
      <c r="I37" s="4">
        <v>14.35</v>
      </c>
      <c r="J37" s="4">
        <v>14.35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f t="shared" si="7"/>
        <v>0</v>
      </c>
      <c r="U37" s="4">
        <v>0</v>
      </c>
      <c r="V37" s="4">
        <v>0</v>
      </c>
      <c r="W37" s="4">
        <v>0</v>
      </c>
      <c r="X37" s="4">
        <f t="shared" si="0"/>
        <v>0</v>
      </c>
      <c r="Y37" s="4">
        <f t="shared" si="1"/>
        <v>0</v>
      </c>
      <c r="Z37" s="4">
        <v>0</v>
      </c>
      <c r="AA37" s="4">
        <v>0</v>
      </c>
      <c r="AB37" s="4">
        <v>0</v>
      </c>
      <c r="AC37" s="4">
        <v>0</v>
      </c>
      <c r="AD37" s="4">
        <f t="shared" si="2"/>
        <v>0</v>
      </c>
      <c r="AE37" s="4">
        <v>0</v>
      </c>
      <c r="AF37" s="4">
        <v>0</v>
      </c>
      <c r="AG37" s="4">
        <v>0</v>
      </c>
      <c r="AH37" s="4">
        <f t="shared" si="3"/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f t="shared" si="9"/>
        <v>0</v>
      </c>
      <c r="AO37" s="4">
        <f t="shared" si="10"/>
        <v>0</v>
      </c>
      <c r="AP37" s="4">
        <f t="shared" si="11"/>
        <v>0</v>
      </c>
      <c r="AQ37" s="4">
        <v>0</v>
      </c>
      <c r="AR37" s="4">
        <f t="shared" si="12"/>
        <v>0</v>
      </c>
      <c r="AS37" s="4">
        <f t="shared" si="13"/>
        <v>0</v>
      </c>
      <c r="AT37" s="4">
        <f t="shared" si="4"/>
        <v>0</v>
      </c>
      <c r="AU37" s="4">
        <f t="shared" si="5"/>
        <v>0</v>
      </c>
      <c r="AV37" s="4">
        <v>0</v>
      </c>
      <c r="AW37" s="4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</row>
    <row r="38" spans="1:55" ht="19.5" customHeight="1">
      <c r="A38" s="7"/>
      <c r="B38" s="8"/>
      <c r="C38" s="8" t="s">
        <v>85</v>
      </c>
      <c r="D38" s="8" t="s">
        <v>86</v>
      </c>
      <c r="E38" s="9">
        <f t="shared" si="8"/>
        <v>9.48</v>
      </c>
      <c r="F38" s="4">
        <f t="shared" si="6"/>
        <v>9.48</v>
      </c>
      <c r="G38" s="4">
        <v>9.48</v>
      </c>
      <c r="H38" s="4">
        <v>9.48</v>
      </c>
      <c r="I38" s="4">
        <v>9.48</v>
      </c>
      <c r="J38" s="4">
        <v>9.48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f t="shared" si="7"/>
        <v>0</v>
      </c>
      <c r="U38" s="4">
        <v>0</v>
      </c>
      <c r="V38" s="4">
        <v>0</v>
      </c>
      <c r="W38" s="4">
        <v>0</v>
      </c>
      <c r="X38" s="4">
        <f t="shared" si="0"/>
        <v>0</v>
      </c>
      <c r="Y38" s="4">
        <f t="shared" si="1"/>
        <v>0</v>
      </c>
      <c r="Z38" s="4">
        <v>0</v>
      </c>
      <c r="AA38" s="4">
        <v>0</v>
      </c>
      <c r="AB38" s="4">
        <v>0</v>
      </c>
      <c r="AC38" s="4">
        <v>0</v>
      </c>
      <c r="AD38" s="4">
        <f t="shared" si="2"/>
        <v>0</v>
      </c>
      <c r="AE38" s="4">
        <v>0</v>
      </c>
      <c r="AF38" s="4">
        <v>0</v>
      </c>
      <c r="AG38" s="4">
        <v>0</v>
      </c>
      <c r="AH38" s="4">
        <f t="shared" si="3"/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f t="shared" si="9"/>
        <v>0</v>
      </c>
      <c r="AO38" s="4">
        <f t="shared" si="10"/>
        <v>0</v>
      </c>
      <c r="AP38" s="4">
        <f t="shared" si="11"/>
        <v>0</v>
      </c>
      <c r="AQ38" s="4">
        <v>0</v>
      </c>
      <c r="AR38" s="4">
        <f t="shared" si="12"/>
        <v>0</v>
      </c>
      <c r="AS38" s="4">
        <f t="shared" si="13"/>
        <v>0</v>
      </c>
      <c r="AT38" s="4">
        <f t="shared" si="4"/>
        <v>0</v>
      </c>
      <c r="AU38" s="4">
        <f t="shared" si="5"/>
        <v>0</v>
      </c>
      <c r="AV38" s="4">
        <v>0</v>
      </c>
      <c r="AW38" s="4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</row>
    <row r="39" spans="1:55" ht="19.5" customHeight="1">
      <c r="A39" s="7"/>
      <c r="B39" s="8"/>
      <c r="C39" s="8" t="s">
        <v>87</v>
      </c>
      <c r="D39" s="8" t="s">
        <v>88</v>
      </c>
      <c r="E39" s="9">
        <f t="shared" si="8"/>
        <v>24</v>
      </c>
      <c r="F39" s="4">
        <f t="shared" si="6"/>
        <v>24</v>
      </c>
      <c r="G39" s="4">
        <v>24</v>
      </c>
      <c r="H39" s="4">
        <v>24</v>
      </c>
      <c r="I39" s="4">
        <v>24</v>
      </c>
      <c r="J39" s="4">
        <v>24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f t="shared" si="7"/>
        <v>0</v>
      </c>
      <c r="U39" s="4">
        <v>0</v>
      </c>
      <c r="V39" s="4">
        <v>0</v>
      </c>
      <c r="W39" s="4">
        <v>0</v>
      </c>
      <c r="X39" s="4">
        <f t="shared" si="0"/>
        <v>0</v>
      </c>
      <c r="Y39" s="4">
        <f t="shared" si="1"/>
        <v>0</v>
      </c>
      <c r="Z39" s="4">
        <v>0</v>
      </c>
      <c r="AA39" s="4">
        <v>0</v>
      </c>
      <c r="AB39" s="4">
        <v>0</v>
      </c>
      <c r="AC39" s="4">
        <v>0</v>
      </c>
      <c r="AD39" s="4">
        <f t="shared" si="2"/>
        <v>0</v>
      </c>
      <c r="AE39" s="4">
        <v>0</v>
      </c>
      <c r="AF39" s="4">
        <v>0</v>
      </c>
      <c r="AG39" s="4">
        <v>0</v>
      </c>
      <c r="AH39" s="4">
        <f t="shared" si="3"/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f t="shared" si="9"/>
        <v>0</v>
      </c>
      <c r="AO39" s="4">
        <f t="shared" si="10"/>
        <v>0</v>
      </c>
      <c r="AP39" s="4">
        <f t="shared" si="11"/>
        <v>0</v>
      </c>
      <c r="AQ39" s="4">
        <v>0</v>
      </c>
      <c r="AR39" s="4">
        <f t="shared" si="12"/>
        <v>0</v>
      </c>
      <c r="AS39" s="4">
        <f t="shared" si="13"/>
        <v>0</v>
      </c>
      <c r="AT39" s="4">
        <f t="shared" si="4"/>
        <v>0</v>
      </c>
      <c r="AU39" s="4">
        <f t="shared" si="5"/>
        <v>0</v>
      </c>
      <c r="AV39" s="4">
        <v>0</v>
      </c>
      <c r="AW39" s="4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</row>
    <row r="40" spans="1:55" ht="19.5" customHeight="1">
      <c r="A40" s="7"/>
      <c r="B40" s="8"/>
      <c r="C40" s="8" t="s">
        <v>89</v>
      </c>
      <c r="D40" s="8" t="s">
        <v>90</v>
      </c>
      <c r="E40" s="9">
        <f t="shared" si="8"/>
        <v>6</v>
      </c>
      <c r="F40" s="4">
        <f t="shared" si="6"/>
        <v>6</v>
      </c>
      <c r="G40" s="4">
        <v>6</v>
      </c>
      <c r="H40" s="4">
        <v>6</v>
      </c>
      <c r="I40" s="4">
        <v>6</v>
      </c>
      <c r="J40" s="4">
        <v>6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f t="shared" si="7"/>
        <v>0</v>
      </c>
      <c r="U40" s="4">
        <v>0</v>
      </c>
      <c r="V40" s="4">
        <v>0</v>
      </c>
      <c r="W40" s="4">
        <v>0</v>
      </c>
      <c r="X40" s="4">
        <f t="shared" si="0"/>
        <v>0</v>
      </c>
      <c r="Y40" s="4">
        <f t="shared" si="1"/>
        <v>0</v>
      </c>
      <c r="Z40" s="4">
        <v>0</v>
      </c>
      <c r="AA40" s="4">
        <v>0</v>
      </c>
      <c r="AB40" s="4">
        <v>0</v>
      </c>
      <c r="AC40" s="4">
        <v>0</v>
      </c>
      <c r="AD40" s="4">
        <f t="shared" si="2"/>
        <v>0</v>
      </c>
      <c r="AE40" s="4">
        <v>0</v>
      </c>
      <c r="AF40" s="4">
        <v>0</v>
      </c>
      <c r="AG40" s="4">
        <v>0</v>
      </c>
      <c r="AH40" s="4">
        <f t="shared" si="3"/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f t="shared" si="9"/>
        <v>0</v>
      </c>
      <c r="AO40" s="4">
        <f t="shared" si="10"/>
        <v>0</v>
      </c>
      <c r="AP40" s="4">
        <f t="shared" si="11"/>
        <v>0</v>
      </c>
      <c r="AQ40" s="4">
        <v>0</v>
      </c>
      <c r="AR40" s="4">
        <f t="shared" si="12"/>
        <v>0</v>
      </c>
      <c r="AS40" s="4">
        <f t="shared" si="13"/>
        <v>0</v>
      </c>
      <c r="AT40" s="4">
        <f t="shared" si="4"/>
        <v>0</v>
      </c>
      <c r="AU40" s="4">
        <f t="shared" si="5"/>
        <v>0</v>
      </c>
      <c r="AV40" s="4">
        <v>0</v>
      </c>
      <c r="AW40" s="4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</row>
    <row r="41" spans="1:55" ht="19.5" customHeight="1">
      <c r="A41" s="7"/>
      <c r="B41" s="8"/>
      <c r="C41" s="8" t="s">
        <v>91</v>
      </c>
      <c r="D41" s="8" t="s">
        <v>125</v>
      </c>
      <c r="E41" s="9">
        <f t="shared" si="8"/>
        <v>20</v>
      </c>
      <c r="F41" s="4">
        <f t="shared" si="6"/>
        <v>20</v>
      </c>
      <c r="G41" s="4">
        <v>20</v>
      </c>
      <c r="H41" s="4">
        <v>20</v>
      </c>
      <c r="I41" s="4">
        <v>20</v>
      </c>
      <c r="J41" s="4">
        <v>20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f t="shared" si="7"/>
        <v>0</v>
      </c>
      <c r="U41" s="4">
        <v>0</v>
      </c>
      <c r="V41" s="4">
        <v>0</v>
      </c>
      <c r="W41" s="4">
        <v>0</v>
      </c>
      <c r="X41" s="4">
        <f t="shared" si="0"/>
        <v>0</v>
      </c>
      <c r="Y41" s="4">
        <f t="shared" si="1"/>
        <v>0</v>
      </c>
      <c r="Z41" s="4">
        <v>0</v>
      </c>
      <c r="AA41" s="4">
        <v>0</v>
      </c>
      <c r="AB41" s="4">
        <v>0</v>
      </c>
      <c r="AC41" s="4">
        <v>0</v>
      </c>
      <c r="AD41" s="4">
        <f t="shared" si="2"/>
        <v>0</v>
      </c>
      <c r="AE41" s="4">
        <v>0</v>
      </c>
      <c r="AF41" s="4">
        <v>0</v>
      </c>
      <c r="AG41" s="4">
        <v>0</v>
      </c>
      <c r="AH41" s="4">
        <f t="shared" si="3"/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f t="shared" si="9"/>
        <v>0</v>
      </c>
      <c r="AO41" s="4">
        <f t="shared" si="10"/>
        <v>0</v>
      </c>
      <c r="AP41" s="4">
        <f t="shared" si="11"/>
        <v>0</v>
      </c>
      <c r="AQ41" s="4">
        <v>0</v>
      </c>
      <c r="AR41" s="4">
        <f t="shared" si="12"/>
        <v>0</v>
      </c>
      <c r="AS41" s="4">
        <f t="shared" si="13"/>
        <v>0</v>
      </c>
      <c r="AT41" s="4">
        <f t="shared" si="4"/>
        <v>0</v>
      </c>
      <c r="AU41" s="4">
        <f t="shared" si="5"/>
        <v>0</v>
      </c>
      <c r="AV41" s="4">
        <v>0</v>
      </c>
      <c r="AW41" s="4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</row>
    <row r="42" spans="1:55" ht="19.5" customHeight="1">
      <c r="A42" s="7"/>
      <c r="B42" s="8"/>
      <c r="C42" s="8" t="s">
        <v>92</v>
      </c>
      <c r="D42" s="8" t="s">
        <v>93</v>
      </c>
      <c r="E42" s="9">
        <f t="shared" si="8"/>
        <v>70</v>
      </c>
      <c r="F42" s="4">
        <f t="shared" si="6"/>
        <v>70</v>
      </c>
      <c r="G42" s="4">
        <v>70</v>
      </c>
      <c r="H42" s="4">
        <v>70</v>
      </c>
      <c r="I42" s="4">
        <v>70</v>
      </c>
      <c r="J42" s="4">
        <v>70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f t="shared" si="7"/>
        <v>0</v>
      </c>
      <c r="U42" s="4">
        <v>0</v>
      </c>
      <c r="V42" s="4">
        <v>0</v>
      </c>
      <c r="W42" s="4">
        <v>0</v>
      </c>
      <c r="X42" s="4">
        <f t="shared" si="0"/>
        <v>0</v>
      </c>
      <c r="Y42" s="4">
        <f t="shared" si="1"/>
        <v>0</v>
      </c>
      <c r="Z42" s="4">
        <v>0</v>
      </c>
      <c r="AA42" s="4">
        <v>0</v>
      </c>
      <c r="AB42" s="4">
        <v>0</v>
      </c>
      <c r="AC42" s="4">
        <v>0</v>
      </c>
      <c r="AD42" s="4">
        <f t="shared" si="2"/>
        <v>0</v>
      </c>
      <c r="AE42" s="4">
        <v>0</v>
      </c>
      <c r="AF42" s="4">
        <v>0</v>
      </c>
      <c r="AG42" s="4">
        <v>0</v>
      </c>
      <c r="AH42" s="4">
        <f t="shared" si="3"/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f t="shared" si="9"/>
        <v>0</v>
      </c>
      <c r="AO42" s="4">
        <f t="shared" si="10"/>
        <v>0</v>
      </c>
      <c r="AP42" s="4">
        <f t="shared" si="11"/>
        <v>0</v>
      </c>
      <c r="AQ42" s="4">
        <v>0</v>
      </c>
      <c r="AR42" s="4">
        <f t="shared" si="12"/>
        <v>0</v>
      </c>
      <c r="AS42" s="4">
        <f t="shared" si="13"/>
        <v>0</v>
      </c>
      <c r="AT42" s="4">
        <f t="shared" si="4"/>
        <v>0</v>
      </c>
      <c r="AU42" s="4">
        <f t="shared" si="5"/>
        <v>0</v>
      </c>
      <c r="AV42" s="4">
        <v>0</v>
      </c>
      <c r="AW42" s="4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</row>
    <row r="43" spans="1:55" ht="19.5" customHeight="1">
      <c r="A43" s="7"/>
      <c r="B43" s="8"/>
      <c r="C43" s="8" t="s">
        <v>94</v>
      </c>
      <c r="D43" s="8" t="s">
        <v>95</v>
      </c>
      <c r="E43" s="9">
        <f t="shared" si="8"/>
        <v>5</v>
      </c>
      <c r="F43" s="4">
        <f t="shared" si="6"/>
        <v>5</v>
      </c>
      <c r="G43" s="4">
        <v>5</v>
      </c>
      <c r="H43" s="4">
        <v>5</v>
      </c>
      <c r="I43" s="4">
        <v>5</v>
      </c>
      <c r="J43" s="4">
        <v>5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f t="shared" si="7"/>
        <v>0</v>
      </c>
      <c r="U43" s="4">
        <v>0</v>
      </c>
      <c r="V43" s="4">
        <v>0</v>
      </c>
      <c r="W43" s="4">
        <v>0</v>
      </c>
      <c r="X43" s="4">
        <f t="shared" si="0"/>
        <v>0</v>
      </c>
      <c r="Y43" s="4">
        <f t="shared" si="1"/>
        <v>0</v>
      </c>
      <c r="Z43" s="4">
        <v>0</v>
      </c>
      <c r="AA43" s="4">
        <v>0</v>
      </c>
      <c r="AB43" s="4">
        <v>0</v>
      </c>
      <c r="AC43" s="4">
        <v>0</v>
      </c>
      <c r="AD43" s="4">
        <f t="shared" si="2"/>
        <v>0</v>
      </c>
      <c r="AE43" s="4">
        <v>0</v>
      </c>
      <c r="AF43" s="4">
        <v>0</v>
      </c>
      <c r="AG43" s="4">
        <v>0</v>
      </c>
      <c r="AH43" s="4">
        <f t="shared" si="3"/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f t="shared" si="9"/>
        <v>0</v>
      </c>
      <c r="AO43" s="4">
        <f t="shared" si="10"/>
        <v>0</v>
      </c>
      <c r="AP43" s="4">
        <f t="shared" si="11"/>
        <v>0</v>
      </c>
      <c r="AQ43" s="4">
        <v>0</v>
      </c>
      <c r="AR43" s="4">
        <f t="shared" si="12"/>
        <v>0</v>
      </c>
      <c r="AS43" s="4">
        <f t="shared" si="13"/>
        <v>0</v>
      </c>
      <c r="AT43" s="4">
        <f t="shared" si="4"/>
        <v>0</v>
      </c>
      <c r="AU43" s="4">
        <f t="shared" si="5"/>
        <v>0</v>
      </c>
      <c r="AV43" s="4">
        <v>0</v>
      </c>
      <c r="AW43" s="4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</row>
    <row r="44" spans="1:55" ht="19.5" customHeight="1">
      <c r="A44" s="7"/>
      <c r="B44" s="8"/>
      <c r="C44" s="8" t="s">
        <v>96</v>
      </c>
      <c r="D44" s="8" t="s">
        <v>97</v>
      </c>
      <c r="E44" s="9">
        <f t="shared" si="8"/>
        <v>890</v>
      </c>
      <c r="F44" s="4">
        <f t="shared" si="6"/>
        <v>890</v>
      </c>
      <c r="G44" s="4">
        <v>890</v>
      </c>
      <c r="H44" s="4">
        <v>890</v>
      </c>
      <c r="I44" s="4">
        <v>890</v>
      </c>
      <c r="J44" s="4">
        <v>890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f t="shared" si="7"/>
        <v>0</v>
      </c>
      <c r="U44" s="4">
        <v>0</v>
      </c>
      <c r="V44" s="4">
        <v>0</v>
      </c>
      <c r="W44" s="4">
        <v>0</v>
      </c>
      <c r="X44" s="4">
        <f t="shared" si="0"/>
        <v>0</v>
      </c>
      <c r="Y44" s="4">
        <f t="shared" si="1"/>
        <v>0</v>
      </c>
      <c r="Z44" s="4">
        <v>0</v>
      </c>
      <c r="AA44" s="4">
        <v>0</v>
      </c>
      <c r="AB44" s="4">
        <v>0</v>
      </c>
      <c r="AC44" s="4">
        <v>0</v>
      </c>
      <c r="AD44" s="4">
        <f t="shared" si="2"/>
        <v>0</v>
      </c>
      <c r="AE44" s="4">
        <v>0</v>
      </c>
      <c r="AF44" s="4">
        <v>0</v>
      </c>
      <c r="AG44" s="4">
        <v>0</v>
      </c>
      <c r="AH44" s="4">
        <f t="shared" si="3"/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f t="shared" si="9"/>
        <v>0</v>
      </c>
      <c r="AO44" s="4">
        <f t="shared" si="10"/>
        <v>0</v>
      </c>
      <c r="AP44" s="4">
        <f t="shared" si="11"/>
        <v>0</v>
      </c>
      <c r="AQ44" s="4">
        <v>0</v>
      </c>
      <c r="AR44" s="4">
        <f t="shared" si="12"/>
        <v>0</v>
      </c>
      <c r="AS44" s="4">
        <f t="shared" si="13"/>
        <v>0</v>
      </c>
      <c r="AT44" s="4">
        <f t="shared" si="4"/>
        <v>0</v>
      </c>
      <c r="AU44" s="4">
        <f t="shared" si="5"/>
        <v>0</v>
      </c>
      <c r="AV44" s="4">
        <v>0</v>
      </c>
      <c r="AW44" s="4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</row>
    <row r="45" spans="1:55" ht="19.5" customHeight="1">
      <c r="A45" s="7"/>
      <c r="B45" s="8"/>
      <c r="C45" s="8" t="s">
        <v>98</v>
      </c>
      <c r="D45" s="8" t="s">
        <v>99</v>
      </c>
      <c r="E45" s="9">
        <f t="shared" si="8"/>
        <v>15</v>
      </c>
      <c r="F45" s="4">
        <f t="shared" si="6"/>
        <v>15</v>
      </c>
      <c r="G45" s="4">
        <v>15</v>
      </c>
      <c r="H45" s="4">
        <v>15</v>
      </c>
      <c r="I45" s="4">
        <v>15</v>
      </c>
      <c r="J45" s="4">
        <v>15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f t="shared" si="7"/>
        <v>0</v>
      </c>
      <c r="U45" s="4">
        <v>0</v>
      </c>
      <c r="V45" s="4">
        <v>0</v>
      </c>
      <c r="W45" s="4">
        <v>0</v>
      </c>
      <c r="X45" s="4">
        <f t="shared" si="0"/>
        <v>0</v>
      </c>
      <c r="Y45" s="4">
        <f t="shared" si="1"/>
        <v>0</v>
      </c>
      <c r="Z45" s="4">
        <v>0</v>
      </c>
      <c r="AA45" s="4">
        <v>0</v>
      </c>
      <c r="AB45" s="4">
        <v>0</v>
      </c>
      <c r="AC45" s="4">
        <v>0</v>
      </c>
      <c r="AD45" s="4">
        <f t="shared" si="2"/>
        <v>0</v>
      </c>
      <c r="AE45" s="4">
        <v>0</v>
      </c>
      <c r="AF45" s="4">
        <v>0</v>
      </c>
      <c r="AG45" s="4">
        <v>0</v>
      </c>
      <c r="AH45" s="4">
        <f t="shared" si="3"/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f t="shared" si="9"/>
        <v>0</v>
      </c>
      <c r="AO45" s="4">
        <f t="shared" si="10"/>
        <v>0</v>
      </c>
      <c r="AP45" s="4">
        <f t="shared" si="11"/>
        <v>0</v>
      </c>
      <c r="AQ45" s="4">
        <v>0</v>
      </c>
      <c r="AR45" s="4">
        <f t="shared" si="12"/>
        <v>0</v>
      </c>
      <c r="AS45" s="4">
        <f t="shared" si="13"/>
        <v>0</v>
      </c>
      <c r="AT45" s="4">
        <f t="shared" si="4"/>
        <v>0</v>
      </c>
      <c r="AU45" s="4">
        <f t="shared" si="5"/>
        <v>0</v>
      </c>
      <c r="AV45" s="4">
        <v>0</v>
      </c>
      <c r="AW45" s="4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</row>
    <row r="46" spans="1:55" ht="19.5" customHeight="1">
      <c r="A46" s="7"/>
      <c r="B46" s="8"/>
      <c r="C46" s="8" t="s">
        <v>100</v>
      </c>
      <c r="D46" s="8" t="s">
        <v>126</v>
      </c>
      <c r="E46" s="9">
        <f t="shared" si="8"/>
        <v>1420</v>
      </c>
      <c r="F46" s="4">
        <f t="shared" si="6"/>
        <v>1420</v>
      </c>
      <c r="G46" s="4">
        <v>1420</v>
      </c>
      <c r="H46" s="4">
        <v>1420</v>
      </c>
      <c r="I46" s="4">
        <v>1420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1420</v>
      </c>
      <c r="T46" s="4">
        <f t="shared" si="7"/>
        <v>0</v>
      </c>
      <c r="U46" s="4">
        <v>0</v>
      </c>
      <c r="V46" s="4">
        <v>0</v>
      </c>
      <c r="W46" s="4">
        <v>0</v>
      </c>
      <c r="X46" s="4">
        <f t="shared" si="0"/>
        <v>0</v>
      </c>
      <c r="Y46" s="4">
        <f t="shared" si="1"/>
        <v>0</v>
      </c>
      <c r="Z46" s="4">
        <v>0</v>
      </c>
      <c r="AA46" s="4">
        <v>0</v>
      </c>
      <c r="AB46" s="4">
        <v>0</v>
      </c>
      <c r="AC46" s="4">
        <v>0</v>
      </c>
      <c r="AD46" s="4">
        <f t="shared" si="2"/>
        <v>0</v>
      </c>
      <c r="AE46" s="4">
        <v>0</v>
      </c>
      <c r="AF46" s="4">
        <v>0</v>
      </c>
      <c r="AG46" s="4">
        <v>0</v>
      </c>
      <c r="AH46" s="4">
        <f t="shared" si="3"/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f t="shared" si="9"/>
        <v>0</v>
      </c>
      <c r="AO46" s="4">
        <f t="shared" si="10"/>
        <v>0</v>
      </c>
      <c r="AP46" s="4">
        <f t="shared" si="11"/>
        <v>0</v>
      </c>
      <c r="AQ46" s="4">
        <v>0</v>
      </c>
      <c r="AR46" s="4">
        <f t="shared" si="12"/>
        <v>0</v>
      </c>
      <c r="AS46" s="4">
        <f t="shared" si="13"/>
        <v>0</v>
      </c>
      <c r="AT46" s="4">
        <f t="shared" si="4"/>
        <v>0</v>
      </c>
      <c r="AU46" s="4">
        <f t="shared" si="5"/>
        <v>0</v>
      </c>
      <c r="AV46" s="4">
        <v>0</v>
      </c>
      <c r="AW46" s="4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</row>
  </sheetData>
  <mergeCells count="57">
    <mergeCell ref="AX5:BC5"/>
    <mergeCell ref="AT6:AT8"/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S6:AS8"/>
    <mergeCell ref="AU6:AU8"/>
    <mergeCell ref="H7:H8"/>
    <mergeCell ref="I7:T7"/>
    <mergeCell ref="U7:U8"/>
    <mergeCell ref="V7:V8"/>
    <mergeCell ref="W7:W8"/>
    <mergeCell ref="AP7:AP8"/>
    <mergeCell ref="AQ7:AQ8"/>
    <mergeCell ref="AR7:AR8"/>
    <mergeCell ref="AL6:AL8"/>
    <mergeCell ref="AV5:AV8"/>
    <mergeCell ref="X7:X8"/>
    <mergeCell ref="Y7:AB7"/>
    <mergeCell ref="AC7:AC8"/>
    <mergeCell ref="AD7:AD8"/>
    <mergeCell ref="AE7:AE8"/>
    <mergeCell ref="AM6:AM8"/>
    <mergeCell ref="AO6:AO8"/>
    <mergeCell ref="AP6:AR6"/>
    <mergeCell ref="X6:AC6"/>
    <mergeCell ref="AD6:AF6"/>
    <mergeCell ref="AH6:AH8"/>
    <mergeCell ref="AI6:AI8"/>
    <mergeCell ref="AJ6:AJ8"/>
    <mergeCell ref="AK6:AK8"/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W5:AW8"/>
    <mergeCell ref="AN4:AW4"/>
    <mergeCell ref="F5:F8"/>
    <mergeCell ref="G5:AF5"/>
    <mergeCell ref="AG5:AG8"/>
    <mergeCell ref="AH5:AM5"/>
    <mergeCell ref="AN5:AN8"/>
    <mergeCell ref="AO5:AU5"/>
    <mergeCell ref="AF7:AF8"/>
    <mergeCell ref="G6:G8"/>
    <mergeCell ref="H6:W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2025-03-17T01:50:46Z</dcterms:created>
  <dcterms:modified xsi:type="dcterms:W3CDTF">2025-03-17T01:51:09Z</dcterms:modified>
</cp:coreProperties>
</file>