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6" activeTab="7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 -一般公共预算财政拨款基本支出表（部门经济分类）" sheetId="7" r:id="rId7"/>
    <sheet name="07 -一般公共预算财政拨款基本支出表（政府经济分类）" sheetId="10" r:id="rId8"/>
    <sheet name="08 - 政府性基金预算支出表" sheetId="8" r:id="rId9"/>
    <sheet name="09 - 部门预算财政拨款三公经费支出表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<sst xmlns="http://schemas.openxmlformats.org/spreadsheetml/2006/main" count="348" uniqueCount="174">
  <si>
    <t>部门预算批复表</t>
  </si>
  <si>
    <t>二〇二五年二月</t>
  </si>
  <si>
    <t>部门预算批复表1</t>
  </si>
  <si>
    <t>收支预算总表</t>
  </si>
  <si>
    <t>部门（单位）：青岛市黄岛区人大常委会办公室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</si>
  <si>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</si>
  <si>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</si>
  <si>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</si>
  <si>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</si>
  <si>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</si>
  <si>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</si>
  <si>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</si>
  <si>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</si>
  <si>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</si>
  <si>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</si>
  <si>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</si>
  <si>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</si>
  <si>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</si>
  <si>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</si>
  <si>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</si>
  <si>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</si>
  <si>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</si>
  <si>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</si>
  <si>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</si>
  <si>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</si>
  <si>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</si>
  <si>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</si>
  <si>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</si>
  <si>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</si>
  <si>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</si>
  <si>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</si>
  <si>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</si>
  <si>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</si>
  <si>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</si>
  <si>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</si>
  <si>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</si>
  <si>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</si>
  <si>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</si>
  <si>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</si>
  <si>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</si>
  <si>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</si>
  <si>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</si>
  <si>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</si>
  <si>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</si>
  <si>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</si>
  <si>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</si>
  <si>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</si>
  <si>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</si>
  <si>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</si>
  <si>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</si>
  <si>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</si>
  <si>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</si>
  <si>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</si>
  <si>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</si>
  <si>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</si>
  <si>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</si>
  <si>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</si>
  <si>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</si>
  <si>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</si>
  <si>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</si>
  <si>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</si>
  <si>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</si>
  <si>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</si>
  <si>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</si>
  <si>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</si>
  <si>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</si>
  <si>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</si>
  <si>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</si>
  <si>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</si>
  <si>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</si>
  <si>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</si>
  <si>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</si>
  <si>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</si>
  <si>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</si>
  <si>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01</t>
  </si>
  <si>
    <t>人大事务</t>
  </si>
  <si>
    <t>行政运行</t>
  </si>
  <si>
    <t>02</t>
  </si>
  <si>
    <t>一般行政管理事务</t>
  </si>
  <si>
    <t>04</t>
  </si>
  <si>
    <t>人大会议</t>
  </si>
  <si>
    <t>05</t>
  </si>
  <si>
    <t>人大立法</t>
  </si>
  <si>
    <t>07</t>
  </si>
  <si>
    <t>人大代表履职能力提升</t>
  </si>
  <si>
    <t>08</t>
  </si>
  <si>
    <t>代表工作</t>
  </si>
  <si>
    <t>208</t>
  </si>
  <si>
    <t>社会保障和就业支出</t>
  </si>
  <si>
    <t>行政事业单位养老支出</t>
  </si>
  <si>
    <t>机关事业单位基本养老保险缴费支出</t>
  </si>
  <si>
    <t>06</t>
  </si>
  <si>
    <t>机关事业单位职业年金缴费支出</t>
  </si>
  <si>
    <t>221</t>
  </si>
  <si>
    <t>住房保障支出</t>
  </si>
  <si>
    <t>住房改革支出</t>
  </si>
  <si>
    <t>住房公积金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</si>
  <si>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</si>
  <si>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</si>
  <si>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</si>
  <si>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</si>
  <si>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</si>
  <si>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</si>
  <si>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</si>
  <si>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</si>
  <si>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</si>
  <si>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</si>
  <si>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</si>
  <si>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</si>
  <si>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</si>
  <si>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</si>
  <si>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</si>
  <si>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</si>
  <si>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</si>
  <si>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</si>
  <si>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</si>
  <si>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</si>
  <si>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</si>
  <si>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</si>
  <si>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一般公共预算财政拨款基本支出表（部门经济分类）</t>
  </si>
  <si>
    <t>预算单位编码及名称：[101]青岛市黄岛区人大常委会办公室</t>
  </si>
  <si>
    <t>预算年度：2025</t>
  </si>
  <si>
    <t>金额单位：万元</t>
  </si>
  <si>
    <t>序号</t>
  </si>
  <si>
    <t>支出部门经济分类科目</t>
  </si>
  <si>
    <t>一般公共预算基本支出</t>
  </si>
  <si>
    <t>人员经费</t>
  </si>
  <si>
    <t>公用经费</t>
  </si>
  <si>
    <t>栏次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</si>
  <si>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</si>
  <si>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</si>
  <si>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</si>
  <si>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</si>
  <si>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</si>
  <si>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</si>
  <si>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</si>
  <si>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</si>
  <si>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</si>
  <si>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</si>
  <si>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</si>
  <si>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办公费</t>
  </si>
  <si>
    <t>邮电费</t>
  </si>
  <si>
    <t>差旅费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</si>
  <si>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</si>
  <si>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</si>
  <si>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</si>
  <si>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</si>
  <si>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</si>
  <si>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</si>
  <si>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对个人和家庭的补助</t>
  </si>
  <si>
    <t>生活补助</t>
  </si>
  <si>
    <t>医疗费补助</t>
  </si>
  <si>
    <t>一般公共预算财政拨款基本支出表（政府经济分类）</t>
  </si>
  <si>
    <t>政府经济分类科目</t>
  </si>
  <si>
    <t>本年一般公共预算基本支出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</si>
  <si>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</si>
  <si>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</si>
  <si>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</si>
  <si>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</si>
  <si>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</si>
  <si>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</si>
  <si>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社会福利和救助</t>
  </si>
  <si>
    <t>政府性基金预算支出表</t>
  </si>
  <si>
    <t>部门预算财政拨款“三公”经费支出表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</si>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</sst>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\ #,##0.00;\ \-#,##0.00;\ &quot;&quot;??;@"/>
    <numFmt numFmtId="178" formatCode="\ #,##0.00_ ;\-#,##0.00;;"/>
  </numFmts>
  <fonts count="40"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indexed="0"/>
      <name val="宋体"/>
      <charset val="134"/>
      <scheme val="minor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8"/>
      <name val="宋体"/>
      <charset val="134"/>
    </font>
    <font>
      <sz val="11"/>
      <color indexed="0"/>
      <name val="Calibri"/>
      <charset val="134"/>
    </font>
    <font>
      <sz val="10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93">
    <xf numFmtId="0" fontId="0" fillId="0" borderId="0" xfId="0" applyFont="1">
      <alignment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top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2" fontId="5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0" fillId="0" borderId="0" xfId="0" applyFont="1" applyAlignment="1"/>
    <xf numFmtId="0" fontId="12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right" vertical="center"/>
    </xf>
    <xf numFmtId="0" fontId="10" fillId="0" borderId="0" xfId="0" applyNumberFormat="1" applyFont="1" applyAlignment="1"/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12" fillId="0" borderId="7" xfId="0" applyNumberFormat="1" applyFont="1" applyBorder="1" applyAlignment="1">
      <alignment horizontal="left" vertical="center"/>
    </xf>
    <xf numFmtId="0" fontId="10" fillId="0" borderId="7" xfId="0" applyNumberFormat="1" applyFont="1" applyBorder="1" applyAlignment="1">
      <alignment horizontal="left"/>
    </xf>
    <xf numFmtId="0" fontId="13" fillId="0" borderId="7" xfId="0" applyNumberFormat="1" applyFont="1" applyBorder="1" applyAlignment="1">
      <alignment horizontal="left" vertical="center"/>
    </xf>
    <xf numFmtId="0" fontId="12" fillId="0" borderId="7" xfId="0" applyNumberFormat="1" applyFont="1" applyBorder="1" applyAlignment="1">
      <alignment horizontal="right" vertical="center"/>
    </xf>
    <xf numFmtId="0" fontId="12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vertical="center"/>
    </xf>
    <xf numFmtId="177" fontId="12" fillId="0" borderId="1" xfId="0" applyNumberFormat="1" applyFont="1" applyBorder="1" applyAlignment="1">
      <alignment horizontal="right" vertical="center"/>
    </xf>
    <xf numFmtId="0" fontId="12" fillId="0" borderId="1" xfId="0" applyNumberFormat="1" applyFont="1" applyBorder="1" applyAlignment="1">
      <alignment horizontal="left" vertical="center"/>
    </xf>
    <xf numFmtId="177" fontId="12" fillId="0" borderId="1" xfId="0" applyNumberFormat="1" applyFont="1" applyBorder="1" applyAlignment="1">
      <alignment horizontal="right" vertical="center" wrapText="1"/>
    </xf>
    <xf numFmtId="0" fontId="13" fillId="0" borderId="1" xfId="0" applyNumberFormat="1" applyFont="1" applyBorder="1" applyAlignment="1"/>
    <xf numFmtId="177" fontId="12" fillId="0" borderId="1" xfId="0" applyNumberFormat="1" applyFont="1" applyBorder="1" applyAlignment="1"/>
    <xf numFmtId="176" fontId="12" fillId="0" borderId="1" xfId="0" applyNumberFormat="1" applyFont="1" applyBorder="1" applyAlignment="1"/>
    <xf numFmtId="176" fontId="12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horizontal="right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top"/>
    </xf>
    <xf numFmtId="178" fontId="9" fillId="0" borderId="1" xfId="0" applyNumberFormat="1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7" fillId="0" borderId="0" xfId="0" applyFont="1">
      <alignment vertical="top"/>
    </xf>
    <xf numFmtId="178" fontId="9" fillId="0" borderId="1" xfId="0" applyNumberFormat="1" applyFont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15" fillId="0" borderId="0" xfId="0" applyFont="1">
      <alignment vertical="top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49" fontId="9" fillId="3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workbookViewId="0">
      <selection activeCell="I15" sqref="I15"/>
    </sheetView>
  </sheetViews>
  <sheetFormatPr defaultColWidth="8.875" defaultRowHeight="15" customHeight="1"/>
  <sheetData>
    <row r="1" ht="25.5" customHeight="1" spans="1:16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ht="25.5" customHeight="1" spans="1:16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89"/>
    </row>
    <row r="3" ht="25.5" customHeight="1" spans="1:16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89"/>
    </row>
    <row r="4" ht="25.5" customHeight="1" spans="1:16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89"/>
    </row>
    <row r="5" ht="25.5" customHeight="1" spans="1:16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89"/>
    </row>
    <row r="6" ht="46.5" customHeight="1" spans="1:16">
      <c r="A6" s="91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</row>
    <row r="7" ht="25.5" customHeight="1" spans="1:16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89"/>
    </row>
    <row r="8" ht="25.5" customHeight="1" spans="1:16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89"/>
    </row>
    <row r="9" ht="25.5" customHeight="1" spans="1:16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9"/>
    </row>
    <row r="10" ht="25.5" customHeight="1" spans="1:16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89"/>
    </row>
    <row r="11" ht="30" customHeight="1" spans="1:16">
      <c r="A11" s="90"/>
      <c r="B11" s="90"/>
      <c r="C11" s="90"/>
      <c r="D11" s="90"/>
      <c r="E11" s="90"/>
      <c r="F11" s="90"/>
      <c r="G11" s="92" t="s">
        <v>1</v>
      </c>
      <c r="H11" s="92"/>
      <c r="I11" s="92"/>
      <c r="J11" s="92"/>
      <c r="K11" s="90"/>
      <c r="L11" s="90"/>
      <c r="M11" s="90"/>
      <c r="N11" s="90"/>
      <c r="O11" s="90"/>
      <c r="P11" s="89"/>
    </row>
    <row r="12" ht="25.5" customHeight="1" spans="1:16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89"/>
    </row>
    <row r="13" ht="25.5" customHeight="1" spans="1:16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89"/>
    </row>
    <row r="14" ht="25.5" customHeight="1" spans="1:16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89"/>
    </row>
    <row r="15" ht="25.5" customHeight="1" spans="1:16">
      <c r="A15" s="90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89"/>
    </row>
    <row r="16" ht="25.5" customHeight="1" spans="1:16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89"/>
    </row>
    <row r="17" ht="25.5" customHeight="1" spans="1:16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89"/>
    </row>
    <row r="18" ht="25.5" customHeight="1" spans="1:16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89"/>
    </row>
    <row r="19" ht="25.5" customHeight="1" spans="1:16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89"/>
    </row>
  </sheetData>
  <mergeCells count="2">
    <mergeCell ref="A6:P6"/>
    <mergeCell ref="G11:J1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3" sqref="A3:D3"/>
    </sheetView>
  </sheetViews>
  <sheetFormatPr defaultColWidth="8.875" defaultRowHeight="15" customHeight="1" outlineLevelCol="5"/>
  <cols>
    <col min="1" max="1" width="21.375" style="1" customWidth="1"/>
    <col min="2" max="2" width="35.75" style="1" customWidth="1"/>
    <col min="3" max="6" width="28.625" style="3" customWidth="1"/>
    <col min="7" max="16384" width="8.875" style="4"/>
  </cols>
  <sheetData>
    <row r="1" customHeight="1" spans="1:1">
      <c r="A1" s="5"/>
    </row>
    <row r="2" s="1" customFormat="1" ht="45" customHeight="1" spans="1:6">
      <c r="A2" s="6" t="s">
        <v>163</v>
      </c>
      <c r="B2" s="6"/>
      <c r="C2" s="6"/>
      <c r="D2" s="6"/>
      <c r="E2" s="6"/>
      <c r="F2" s="6"/>
    </row>
    <row r="3" s="1" customFormat="1" ht="22.5" customHeight="1" spans="1:6">
      <c r="A3" s="7" t="s">
        <v>120</v>
      </c>
      <c r="B3" s="7"/>
      <c r="C3" s="7"/>
      <c r="D3" s="7"/>
      <c r="E3" s="8" t="s">
        <v>121</v>
      </c>
      <c r="F3" s="9" t="s">
        <v>122</v>
      </c>
    </row>
    <row r="4" s="1" customFormat="1" ht="22.5" customHeight="1" spans="1:6">
      <c r="A4" s="6" t="s">
        <v>123</v>
      </c>
      <c r="B4" s="6" t="s">
        <v>106</v>
      </c>
      <c r="C4" s="6" t="s">
        <v>164</v>
      </c>
      <c r="D4" s="6"/>
      <c r="E4" s="6"/>
      <c r="F4" s="6"/>
    </row>
    <row r="5" s="1" customFormat="1" ht="22.5" customHeight="1" spans="1:6">
      <c r="A5" s="6"/>
      <c r="B5" s="6"/>
      <c r="C5" s="6" t="s">
        <v>58</v>
      </c>
      <c r="D5" s="6" t="s">
        <v>165</v>
      </c>
      <c r="E5" s="6" t="s">
        <v>166</v>
      </c>
      <c r="F5" s="6" t="s">
        <v>167</v>
      </c>
    </row>
    <row r="6" s="1" customFormat="1" ht="22.5" customHeight="1" spans="1:6">
      <c r="A6" s="6" t="s">
        <v>128</v>
      </c>
      <c r="B6" s="6">
        <v>1</v>
      </c>
      <c r="C6" s="6">
        <v>2</v>
      </c>
      <c r="D6" s="6">
        <v>3</v>
      </c>
      <c r="E6" s="6">
        <v>4</v>
      </c>
      <c r="F6" s="6">
        <v>5</v>
      </c>
    </row>
    <row r="7" s="2" customFormat="1" ht="22.5" customHeight="1" spans="1:6">
      <c r="A7" s="6">
        <v>1</v>
      </c>
      <c r="B7" s="10" t="s">
        <v>58</v>
      </c>
      <c r="C7" s="11">
        <f t="shared" ref="C7:C13" si="0">SUM(D7,E7,F7)</f>
        <v>12.7</v>
      </c>
      <c r="D7" s="11">
        <f t="shared" ref="D7:F7" si="1">D8</f>
        <v>12.7</v>
      </c>
      <c r="E7" s="11">
        <f t="shared" si="1"/>
        <v>0</v>
      </c>
      <c r="F7" s="11">
        <f t="shared" si="1"/>
        <v>0</v>
      </c>
    </row>
    <row r="8" s="2" customFormat="1" ht="22.5" customHeight="1" spans="1:6">
      <c r="A8" s="6">
        <v>2</v>
      </c>
      <c r="B8" s="10" t="s">
        <v>168</v>
      </c>
      <c r="C8" s="11">
        <f t="shared" si="0"/>
        <v>12.7</v>
      </c>
      <c r="D8" s="11">
        <f t="shared" ref="D8:F8" si="2">SUM(D9,D11,D12,D13)</f>
        <v>12.7</v>
      </c>
      <c r="E8" s="11">
        <f t="shared" si="2"/>
        <v>0</v>
      </c>
      <c r="F8" s="11">
        <f t="shared" si="2"/>
        <v>0</v>
      </c>
    </row>
    <row r="9" s="2" customFormat="1" ht="22.5" customHeight="1" spans="1:6">
      <c r="A9" s="6">
        <v>3</v>
      </c>
      <c r="B9" s="10" t="s">
        <v>169</v>
      </c>
      <c r="C9" s="11">
        <f t="shared" si="0"/>
        <v>0</v>
      </c>
      <c r="D9" s="11">
        <v>0</v>
      </c>
      <c r="E9" s="11">
        <v>0</v>
      </c>
      <c r="F9" s="11">
        <v>0</v>
      </c>
    </row>
    <row r="10" s="2" customFormat="1" ht="22.5" customHeight="1" spans="1:6">
      <c r="A10" s="6">
        <v>4</v>
      </c>
      <c r="B10" s="10" t="s">
        <v>170</v>
      </c>
      <c r="C10" s="11">
        <f t="shared" si="0"/>
        <v>7.5</v>
      </c>
      <c r="D10" s="11">
        <f t="shared" ref="D10:F10" si="3">SUM(D11,D12)</f>
        <v>7.5</v>
      </c>
      <c r="E10" s="11">
        <f t="shared" si="3"/>
        <v>0</v>
      </c>
      <c r="F10" s="11">
        <f t="shared" si="3"/>
        <v>0</v>
      </c>
    </row>
    <row r="11" s="2" customFormat="1" ht="22.5" customHeight="1" spans="1:6">
      <c r="A11" s="6">
        <v>5</v>
      </c>
      <c r="B11" s="10" t="s">
        <v>171</v>
      </c>
      <c r="C11" s="11">
        <f t="shared" si="0"/>
        <v>0</v>
      </c>
      <c r="D11" s="11">
        <v>0</v>
      </c>
      <c r="E11" s="11">
        <v>0</v>
      </c>
      <c r="F11" s="11">
        <v>0</v>
      </c>
    </row>
    <row r="12" s="2" customFormat="1" ht="22.5" customHeight="1" spans="1:6">
      <c r="A12" s="6">
        <v>6</v>
      </c>
      <c r="B12" s="10" t="s">
        <v>172</v>
      </c>
      <c r="C12" s="11">
        <f t="shared" si="0"/>
        <v>7.5</v>
      </c>
      <c r="D12" s="11">
        <v>7.5</v>
      </c>
      <c r="E12" s="11">
        <v>0</v>
      </c>
      <c r="F12" s="11">
        <v>0</v>
      </c>
    </row>
    <row r="13" s="2" customFormat="1" ht="22.5" customHeight="1" spans="1:6">
      <c r="A13" s="6">
        <v>7</v>
      </c>
      <c r="B13" s="10" t="s">
        <v>173</v>
      </c>
      <c r="C13" s="11">
        <f t="shared" si="0"/>
        <v>5.2</v>
      </c>
      <c r="D13" s="11">
        <v>5.2</v>
      </c>
      <c r="E13" s="11">
        <v>0</v>
      </c>
      <c r="F13" s="11">
        <v>0</v>
      </c>
    </row>
    <row r="14" s="2" customFormat="1" ht="22.5" customHeight="1" spans="1:6">
      <c r="A14" s="12"/>
      <c r="B14" s="13"/>
      <c r="C14" s="10"/>
      <c r="D14" s="10"/>
      <c r="E14" s="10"/>
      <c r="F14" s="10"/>
    </row>
  </sheetData>
  <mergeCells count="5">
    <mergeCell ref="A2:F2"/>
    <mergeCell ref="A3:D3"/>
    <mergeCell ref="C4:F4"/>
    <mergeCell ref="A4:A5"/>
    <mergeCell ref="B4:B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pane ySplit="5" topLeftCell="A15" activePane="bottomLeft" state="frozen"/>
      <selection/>
      <selection pane="bottomLeft" activeCell="D6" sqref="D6"/>
    </sheetView>
  </sheetViews>
  <sheetFormatPr defaultColWidth="8.875" defaultRowHeight="15" customHeight="1" outlineLevelCol="3"/>
  <cols>
    <col min="1" max="1" width="34.25" customWidth="1"/>
    <col min="2" max="2" width="18.625" customWidth="1"/>
    <col min="3" max="3" width="34.25" customWidth="1"/>
    <col min="4" max="4" width="18.625" customWidth="1"/>
  </cols>
  <sheetData>
    <row r="1" s="16" customFormat="1" customHeight="1" spans="1:4">
      <c r="A1" s="18" t="s">
        <v>2</v>
      </c>
      <c r="B1" s="18"/>
      <c r="C1" s="18"/>
      <c r="D1" s="18"/>
    </row>
    <row r="2" s="64" customFormat="1" ht="40.5" customHeight="1" spans="1:4">
      <c r="A2" s="20" t="s">
        <v>3</v>
      </c>
      <c r="B2" s="76"/>
      <c r="C2" s="76"/>
      <c r="D2" s="76"/>
    </row>
    <row r="3" s="16" customFormat="1" ht="21" customHeight="1" spans="1:4">
      <c r="A3" s="29" t="s">
        <v>4</v>
      </c>
      <c r="B3" s="29"/>
      <c r="C3" s="82"/>
      <c r="D3" s="30" t="s">
        <v>5</v>
      </c>
    </row>
    <row r="4" s="80" customFormat="1" ht="21" customHeight="1" spans="1:4">
      <c r="A4" s="83" t="s">
        <v>6</v>
      </c>
      <c r="B4" s="84"/>
      <c r="C4" s="83" t="s">
        <v>7</v>
      </c>
      <c r="D4" s="84"/>
    </row>
    <row r="5" s="81" customFormat="1" ht="21" customHeight="1" spans="1:4">
      <c r="A5" s="83" t="s">
        <v>8</v>
      </c>
      <c r="B5" s="83" t="s">
        <v>9</v>
      </c>
      <c r="C5" s="83" t="s">
        <v>8</v>
      </c>
      <c r="D5" s="83" t="s">
        <v>9</v>
      </c>
    </row>
    <row r="6" ht="21" customHeight="1" spans="1:4">
      <c r="A6" s="85" t="s">
        <v>10</v>
      </c>
      <c r="B6" s="86">
        <v>2731.997806</v>
      </c>
      <c r="C6" s="87" t="s">
        <v>11</v>
      </c>
      <c r="D6" s="86">
        <v>2298.050302</v>
      </c>
    </row>
    <row r="7" s="16" customFormat="1" ht="21" customHeight="1" spans="1:4">
      <c r="A7" s="27" t="s">
        <v>12</v>
      </c>
      <c r="B7" s="86">
        <v>2731.997806</v>
      </c>
      <c r="C7" s="87" t="s">
        <v>13</v>
      </c>
      <c r="D7" s="86"/>
    </row>
    <row r="8" s="16" customFormat="1" ht="21" customHeight="1" spans="1:4">
      <c r="A8" s="27" t="s">
        <v>14</v>
      </c>
      <c r="B8" s="86"/>
      <c r="C8" s="87" t="s">
        <v>15</v>
      </c>
      <c r="D8" s="86"/>
    </row>
    <row r="9" s="16" customFormat="1" ht="21" customHeight="1" spans="1:4">
      <c r="A9" s="27" t="s">
        <v>16</v>
      </c>
      <c r="B9" s="86"/>
      <c r="C9" s="87" t="s">
        <v>17</v>
      </c>
      <c r="D9" s="86"/>
    </row>
    <row r="10" s="16" customFormat="1" ht="21" customHeight="1" spans="1:4">
      <c r="A10" s="27" t="s">
        <v>18</v>
      </c>
      <c r="B10" s="86"/>
      <c r="C10" s="87" t="s">
        <v>19</v>
      </c>
      <c r="D10" s="86"/>
    </row>
    <row r="11" s="16" customFormat="1" ht="21" customHeight="1" spans="1:4">
      <c r="A11" s="27" t="s">
        <v>20</v>
      </c>
      <c r="B11" s="86"/>
      <c r="C11" s="87" t="s">
        <v>21</v>
      </c>
      <c r="D11" s="86"/>
    </row>
    <row r="12" s="16" customFormat="1" ht="21" customHeight="1" spans="1:4">
      <c r="A12" s="27" t="s">
        <v>22</v>
      </c>
      <c r="B12" s="86"/>
      <c r="C12" s="87" t="s">
        <v>23</v>
      </c>
      <c r="D12" s="86"/>
    </row>
    <row r="13" s="16" customFormat="1" ht="21" customHeight="1" spans="1:4">
      <c r="A13" s="27" t="s">
        <v>24</v>
      </c>
      <c r="B13" s="86"/>
      <c r="C13" s="87" t="s">
        <v>25</v>
      </c>
      <c r="D13" s="86">
        <v>261.355104</v>
      </c>
    </row>
    <row r="14" s="16" customFormat="1" ht="21" customHeight="1" spans="1:4">
      <c r="A14" s="27"/>
      <c r="B14" s="86"/>
      <c r="C14" s="87" t="s">
        <v>26</v>
      </c>
      <c r="D14" s="86"/>
    </row>
    <row r="15" s="16" customFormat="1" ht="21" customHeight="1" spans="1:4">
      <c r="A15" s="27"/>
      <c r="B15" s="86"/>
      <c r="C15" s="87" t="s">
        <v>27</v>
      </c>
      <c r="D15" s="86"/>
    </row>
    <row r="16" s="16" customFormat="1" ht="21" customHeight="1" spans="1:4">
      <c r="A16" s="27"/>
      <c r="B16" s="86"/>
      <c r="C16" s="87" t="s">
        <v>28</v>
      </c>
      <c r="D16" s="86"/>
    </row>
    <row r="17" s="16" customFormat="1" ht="21" customHeight="1" spans="1:4">
      <c r="A17" s="27"/>
      <c r="B17" s="86"/>
      <c r="C17" s="87" t="s">
        <v>29</v>
      </c>
      <c r="D17" s="86"/>
    </row>
    <row r="18" s="16" customFormat="1" ht="21" customHeight="1" spans="1:4">
      <c r="A18" s="27"/>
      <c r="B18" s="86"/>
      <c r="C18" s="87" t="s">
        <v>30</v>
      </c>
      <c r="D18" s="86"/>
    </row>
    <row r="19" s="16" customFormat="1" ht="21" customHeight="1" spans="1:4">
      <c r="A19" s="27"/>
      <c r="B19" s="86"/>
      <c r="C19" s="87" t="s">
        <v>31</v>
      </c>
      <c r="D19" s="86"/>
    </row>
    <row r="20" s="16" customFormat="1" ht="21" customHeight="1" spans="1:4">
      <c r="A20" s="27"/>
      <c r="B20" s="86"/>
      <c r="C20" s="87" t="s">
        <v>32</v>
      </c>
      <c r="D20" s="86"/>
    </row>
    <row r="21" s="16" customFormat="1" ht="21" customHeight="1" spans="1:4">
      <c r="A21" s="27"/>
      <c r="B21" s="86"/>
      <c r="C21" s="87" t="s">
        <v>33</v>
      </c>
      <c r="D21" s="86"/>
    </row>
    <row r="22" s="16" customFormat="1" ht="21" customHeight="1" spans="1:4">
      <c r="A22" s="27"/>
      <c r="B22" s="86"/>
      <c r="C22" s="87" t="s">
        <v>34</v>
      </c>
      <c r="D22" s="86"/>
    </row>
    <row r="23" s="16" customFormat="1" ht="21" customHeight="1" spans="1:4">
      <c r="A23" s="27"/>
      <c r="B23" s="86"/>
      <c r="C23" s="87" t="s">
        <v>35</v>
      </c>
      <c r="D23" s="86"/>
    </row>
    <row r="24" s="16" customFormat="1" ht="21" customHeight="1" spans="1:4">
      <c r="A24" s="27"/>
      <c r="B24" s="86"/>
      <c r="C24" s="87" t="s">
        <v>36</v>
      </c>
      <c r="D24" s="86">
        <v>172.5924</v>
      </c>
    </row>
    <row r="25" s="16" customFormat="1" ht="21" customHeight="1" spans="1:4">
      <c r="A25" s="27"/>
      <c r="B25" s="86"/>
      <c r="C25" s="87" t="s">
        <v>37</v>
      </c>
      <c r="D25" s="86"/>
    </row>
    <row r="26" s="16" customFormat="1" ht="21" customHeight="1" spans="1:4">
      <c r="A26" s="27"/>
      <c r="B26" s="86"/>
      <c r="C26" s="87" t="s">
        <v>38</v>
      </c>
      <c r="D26" s="86"/>
    </row>
    <row r="27" s="16" customFormat="1" ht="21" customHeight="1" spans="1:4">
      <c r="A27" s="27"/>
      <c r="B27" s="86"/>
      <c r="C27" s="87" t="s">
        <v>39</v>
      </c>
      <c r="D27" s="86"/>
    </row>
    <row r="28" s="16" customFormat="1" ht="21" customHeight="1" spans="1:4">
      <c r="A28" s="27"/>
      <c r="B28" s="86"/>
      <c r="C28" s="87" t="s">
        <v>40</v>
      </c>
      <c r="D28" s="86">
        <f>ROUND(D30-SUM(D6:D27),2)</f>
        <v>0</v>
      </c>
    </row>
    <row r="29" s="16" customFormat="1" ht="21" customHeight="1" spans="1:4">
      <c r="A29" s="27"/>
      <c r="B29" s="86"/>
      <c r="C29" s="87"/>
      <c r="D29" s="86"/>
    </row>
    <row r="30" s="16" customFormat="1" ht="21" customHeight="1" spans="1:4">
      <c r="A30" s="88" t="s">
        <v>41</v>
      </c>
      <c r="B30" s="86">
        <f>B6+B10+B11+B12+B13+B14+B15</f>
        <v>2731.997806</v>
      </c>
      <c r="C30" s="83" t="s">
        <v>42</v>
      </c>
      <c r="D30" s="86">
        <f>D37-D35</f>
        <v>2731.997806</v>
      </c>
    </row>
    <row r="31" ht="21" customHeight="1" spans="1:4">
      <c r="A31" s="71"/>
      <c r="B31" s="71"/>
      <c r="C31" s="71"/>
      <c r="D31" s="71"/>
    </row>
    <row r="32" ht="21" customHeight="1" spans="1:4">
      <c r="A32" s="27" t="s">
        <v>43</v>
      </c>
      <c r="B32" s="86"/>
      <c r="C32" s="71"/>
      <c r="D32" s="71"/>
    </row>
    <row r="33" ht="21" customHeight="1" spans="1:4">
      <c r="A33" s="27" t="s">
        <v>44</v>
      </c>
      <c r="B33" s="86"/>
      <c r="C33" s="87" t="s">
        <v>45</v>
      </c>
      <c r="D33" s="71"/>
    </row>
    <row r="34" s="16" customFormat="1" ht="21" customHeight="1" spans="1:4">
      <c r="A34" s="27" t="s">
        <v>46</v>
      </c>
      <c r="B34" s="86"/>
      <c r="C34" s="87" t="s">
        <v>47</v>
      </c>
      <c r="D34" s="86"/>
    </row>
    <row r="35" s="16" customFormat="1" ht="21" customHeight="1" spans="1:4">
      <c r="A35" s="27" t="s">
        <v>48</v>
      </c>
      <c r="B35" s="86"/>
      <c r="C35" s="87" t="s">
        <v>49</v>
      </c>
      <c r="D35" s="86"/>
    </row>
    <row r="36" s="16" customFormat="1" ht="21" customHeight="1" spans="1:4">
      <c r="A36" s="27"/>
      <c r="B36" s="86"/>
      <c r="C36" s="27"/>
      <c r="D36" s="86"/>
    </row>
    <row r="37" s="16" customFormat="1" ht="21" customHeight="1" spans="1:4">
      <c r="A37" s="24" t="s">
        <v>50</v>
      </c>
      <c r="B37" s="86">
        <f>SUM(B30:B35)</f>
        <v>2731.997806</v>
      </c>
      <c r="C37" s="24" t="s">
        <v>51</v>
      </c>
      <c r="D37" s="86">
        <v>2731.997806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workbookViewId="0">
      <pane ySplit="7" topLeftCell="A14" activePane="bottomLeft" state="frozen"/>
      <selection/>
      <selection pane="bottomLeft" activeCell="I17" sqref="I17:I23"/>
    </sheetView>
  </sheetViews>
  <sheetFormatPr defaultColWidth="8.875" defaultRowHeight="15" customHeight="1"/>
  <cols>
    <col min="1" max="2" width="8.875" hidden="1" customWidth="1"/>
    <col min="3" max="5" width="5.75" customWidth="1"/>
    <col min="6" max="6" width="28.625" customWidth="1"/>
    <col min="7" max="19" width="14.25" customWidth="1"/>
  </cols>
  <sheetData>
    <row r="1" s="30" customFormat="1" customHeight="1" spans="2:19">
      <c r="B1" s="75"/>
      <c r="C1" s="18" t="s">
        <v>52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="14" customFormat="1" ht="40.5" customHeight="1" spans="1:19">
      <c r="A2" s="19"/>
      <c r="C2" s="20" t="s">
        <v>53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20"/>
      <c r="Q2" s="20"/>
      <c r="R2" s="76"/>
      <c r="S2" s="76"/>
    </row>
    <row r="3" ht="21" customHeight="1" spans="1:19">
      <c r="A3" s="29" t="s">
        <v>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78"/>
      <c r="Q3" s="78"/>
      <c r="R3" s="29"/>
      <c r="S3" s="29"/>
    </row>
    <row r="4" s="37" customFormat="1" ht="21" customHeight="1" spans="1:19">
      <c r="A4" s="69" t="s">
        <v>54</v>
      </c>
      <c r="B4" s="69" t="s">
        <v>55</v>
      </c>
      <c r="C4" s="25" t="s">
        <v>56</v>
      </c>
      <c r="D4" s="25"/>
      <c r="E4" s="25"/>
      <c r="F4" s="25" t="s">
        <v>57</v>
      </c>
      <c r="G4" s="25" t="s">
        <v>58</v>
      </c>
      <c r="H4" s="25" t="s">
        <v>59</v>
      </c>
      <c r="I4" s="25"/>
      <c r="J4" s="25"/>
      <c r="K4" s="25"/>
      <c r="L4" s="70" t="s">
        <v>60</v>
      </c>
      <c r="M4" s="70" t="s">
        <v>61</v>
      </c>
      <c r="N4" s="70" t="s">
        <v>62</v>
      </c>
      <c r="O4" s="70" t="s">
        <v>63</v>
      </c>
      <c r="P4" s="70" t="s">
        <v>43</v>
      </c>
      <c r="Q4" s="70" t="s">
        <v>44</v>
      </c>
      <c r="R4" s="70" t="s">
        <v>46</v>
      </c>
      <c r="S4" s="79" t="s">
        <v>48</v>
      </c>
    </row>
    <row r="5" s="37" customFormat="1" ht="21" customHeight="1" spans="1:19">
      <c r="A5" s="71"/>
      <c r="B5" s="71"/>
      <c r="C5" s="25" t="s">
        <v>64</v>
      </c>
      <c r="D5" s="25" t="s">
        <v>65</v>
      </c>
      <c r="E5" s="25" t="s">
        <v>66</v>
      </c>
      <c r="F5" s="25"/>
      <c r="G5" s="25"/>
      <c r="H5" s="25" t="s">
        <v>67</v>
      </c>
      <c r="I5" s="70" t="s">
        <v>68</v>
      </c>
      <c r="J5" s="70" t="s">
        <v>69</v>
      </c>
      <c r="K5" s="70" t="s">
        <v>70</v>
      </c>
      <c r="L5" s="70"/>
      <c r="M5" s="70"/>
      <c r="N5" s="70"/>
      <c r="O5" s="70"/>
      <c r="P5" s="70"/>
      <c r="Q5" s="70"/>
      <c r="R5" s="70"/>
      <c r="S5" s="70"/>
    </row>
    <row r="6" s="37" customFormat="1" ht="21" customHeight="1" spans="1:19">
      <c r="A6" s="71"/>
      <c r="B6" s="71"/>
      <c r="C6" s="25"/>
      <c r="D6" s="25"/>
      <c r="E6" s="25"/>
      <c r="F6" s="25"/>
      <c r="G6" s="25"/>
      <c r="H6" s="25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</row>
    <row r="7" s="37" customFormat="1" ht="21" customHeight="1" spans="1:19">
      <c r="A7" s="71"/>
      <c r="B7" s="71"/>
      <c r="C7" s="25"/>
      <c r="D7" s="25"/>
      <c r="E7" s="25"/>
      <c r="F7" s="25"/>
      <c r="G7" s="25"/>
      <c r="H7" s="25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</row>
    <row r="8" s="16" customFormat="1" ht="21" customHeight="1" spans="1:19">
      <c r="A8" s="27"/>
      <c r="B8" s="27"/>
      <c r="C8" s="24"/>
      <c r="D8" s="24"/>
      <c r="E8" s="24"/>
      <c r="F8" s="27" t="s">
        <v>71</v>
      </c>
      <c r="G8" s="77">
        <f t="shared" ref="G8:G16" si="0">H8+SUM(L8:S8)</f>
        <v>2731.997806</v>
      </c>
      <c r="H8" s="77">
        <f t="shared" ref="H8:H23" si="1">I8+J8+K8</f>
        <v>2731.997806</v>
      </c>
      <c r="I8" s="28">
        <v>2731.997806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</row>
    <row r="9" s="16" customFormat="1" ht="21" customHeight="1" spans="1:19">
      <c r="A9" s="27"/>
      <c r="B9" s="27"/>
      <c r="C9" s="24" t="s">
        <v>72</v>
      </c>
      <c r="D9" s="24"/>
      <c r="E9" s="24"/>
      <c r="F9" s="27" t="s">
        <v>73</v>
      </c>
      <c r="G9" s="77">
        <f t="shared" si="0"/>
        <v>2298.050302</v>
      </c>
      <c r="H9" s="77">
        <f t="shared" si="1"/>
        <v>2298.050302</v>
      </c>
      <c r="I9" s="28">
        <f>I10</f>
        <v>2298.050302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</row>
    <row r="10" ht="21" customHeight="1" spans="1:19">
      <c r="A10" s="27"/>
      <c r="B10" s="27"/>
      <c r="C10" s="24"/>
      <c r="D10" s="24" t="s">
        <v>74</v>
      </c>
      <c r="E10" s="24"/>
      <c r="F10" s="27" t="s">
        <v>75</v>
      </c>
      <c r="G10" s="77">
        <f t="shared" si="0"/>
        <v>2298.050302</v>
      </c>
      <c r="H10" s="77">
        <f t="shared" si="1"/>
        <v>2298.050302</v>
      </c>
      <c r="I10" s="28">
        <v>2298.050302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</row>
    <row r="11" ht="21" customHeight="1" spans="1:19">
      <c r="A11" s="27"/>
      <c r="B11" s="27"/>
      <c r="C11" s="24"/>
      <c r="D11" s="24"/>
      <c r="E11" s="24" t="s">
        <v>74</v>
      </c>
      <c r="F11" s="27" t="s">
        <v>76</v>
      </c>
      <c r="G11" s="77">
        <f t="shared" si="0"/>
        <v>1586.870302</v>
      </c>
      <c r="H11" s="77">
        <f t="shared" si="1"/>
        <v>1586.870302</v>
      </c>
      <c r="I11" s="28">
        <v>1586.870302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</row>
    <row r="12" ht="23.25" customHeight="1" spans="1:19">
      <c r="A12" s="27"/>
      <c r="B12" s="27"/>
      <c r="C12" s="24"/>
      <c r="D12" s="24"/>
      <c r="E12" s="24" t="s">
        <v>77</v>
      </c>
      <c r="F12" s="27" t="s">
        <v>78</v>
      </c>
      <c r="G12" s="77">
        <f t="shared" si="0"/>
        <v>95.59</v>
      </c>
      <c r="H12" s="77">
        <f t="shared" si="1"/>
        <v>95.59</v>
      </c>
      <c r="I12" s="28">
        <v>95.59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</row>
    <row r="13" ht="23.25" customHeight="1" spans="1:19">
      <c r="A13" s="27"/>
      <c r="B13" s="27"/>
      <c r="C13" s="24"/>
      <c r="D13" s="24"/>
      <c r="E13" s="24" t="s">
        <v>79</v>
      </c>
      <c r="F13" s="27" t="s">
        <v>80</v>
      </c>
      <c r="G13" s="77">
        <f t="shared" si="0"/>
        <v>306.29</v>
      </c>
      <c r="H13" s="77">
        <f t="shared" si="1"/>
        <v>306.29</v>
      </c>
      <c r="I13" s="28">
        <v>306.29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</row>
    <row r="14" ht="23.25" customHeight="1" spans="1:19">
      <c r="A14" s="27"/>
      <c r="B14" s="27"/>
      <c r="C14" s="24"/>
      <c r="D14" s="24"/>
      <c r="E14" s="24" t="s">
        <v>81</v>
      </c>
      <c r="F14" s="27" t="s">
        <v>82</v>
      </c>
      <c r="G14" s="77">
        <f t="shared" si="0"/>
        <v>120</v>
      </c>
      <c r="H14" s="77">
        <f t="shared" si="1"/>
        <v>120</v>
      </c>
      <c r="I14" s="28">
        <v>120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</row>
    <row r="15" ht="23.25" customHeight="1" spans="1:19">
      <c r="A15" s="27"/>
      <c r="B15" s="27"/>
      <c r="C15" s="24"/>
      <c r="D15" s="24"/>
      <c r="E15" s="24" t="s">
        <v>83</v>
      </c>
      <c r="F15" s="27" t="s">
        <v>84</v>
      </c>
      <c r="G15" s="77">
        <f t="shared" si="0"/>
        <v>161.3</v>
      </c>
      <c r="H15" s="77">
        <f t="shared" si="1"/>
        <v>161.3</v>
      </c>
      <c r="I15" s="28">
        <v>161.3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</row>
    <row r="16" ht="23.25" customHeight="1" spans="1:19">
      <c r="A16" s="27"/>
      <c r="B16" s="27"/>
      <c r="C16" s="24"/>
      <c r="D16" s="24"/>
      <c r="E16" s="24" t="s">
        <v>85</v>
      </c>
      <c r="F16" s="27" t="s">
        <v>86</v>
      </c>
      <c r="G16" s="77">
        <f t="shared" si="0"/>
        <v>28</v>
      </c>
      <c r="H16" s="77">
        <f t="shared" si="1"/>
        <v>28</v>
      </c>
      <c r="I16" s="28">
        <v>28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</row>
    <row r="17" ht="23.25" customHeight="1" spans="3:19">
      <c r="C17" s="24" t="s">
        <v>87</v>
      </c>
      <c r="D17" s="24"/>
      <c r="E17" s="24"/>
      <c r="F17" s="27" t="s">
        <v>88</v>
      </c>
      <c r="G17" s="77">
        <f t="shared" ref="G17:G23" si="2">H17+SUM(L17:S17)</f>
        <v>261.355104</v>
      </c>
      <c r="H17" s="77">
        <f t="shared" si="1"/>
        <v>261.355104</v>
      </c>
      <c r="I17" s="28">
        <f>I18</f>
        <v>261.355104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</row>
    <row r="18" ht="23.25" customHeight="1" spans="3:19">
      <c r="C18" s="24"/>
      <c r="D18" s="24" t="s">
        <v>81</v>
      </c>
      <c r="E18" s="24"/>
      <c r="F18" s="27" t="s">
        <v>89</v>
      </c>
      <c r="G18" s="77">
        <f t="shared" si="2"/>
        <v>261.355104</v>
      </c>
      <c r="H18" s="77">
        <f t="shared" si="1"/>
        <v>261.355104</v>
      </c>
      <c r="I18" s="28">
        <v>261.355104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</row>
    <row r="19" ht="23.25" customHeight="1" spans="3:19">
      <c r="C19" s="24"/>
      <c r="D19" s="24"/>
      <c r="E19" s="24" t="s">
        <v>81</v>
      </c>
      <c r="F19" s="27" t="s">
        <v>90</v>
      </c>
      <c r="G19" s="77">
        <f t="shared" si="2"/>
        <v>174.236736</v>
      </c>
      <c r="H19" s="77">
        <f t="shared" si="1"/>
        <v>174.236736</v>
      </c>
      <c r="I19" s="28">
        <v>174.236736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</row>
    <row r="20" ht="23.25" customHeight="1" spans="3:19">
      <c r="C20" s="24"/>
      <c r="D20" s="24"/>
      <c r="E20" s="24" t="s">
        <v>91</v>
      </c>
      <c r="F20" s="27" t="s">
        <v>92</v>
      </c>
      <c r="G20" s="77">
        <f t="shared" si="2"/>
        <v>87.118368</v>
      </c>
      <c r="H20" s="77">
        <f t="shared" si="1"/>
        <v>87.118368</v>
      </c>
      <c r="I20" s="28">
        <v>87.118368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</row>
    <row r="21" ht="23.25" customHeight="1" spans="3:19">
      <c r="C21" s="24" t="s">
        <v>93</v>
      </c>
      <c r="D21" s="24"/>
      <c r="E21" s="24"/>
      <c r="F21" s="27" t="s">
        <v>94</v>
      </c>
      <c r="G21" s="77">
        <f t="shared" si="2"/>
        <v>172.5924</v>
      </c>
      <c r="H21" s="77">
        <f t="shared" si="1"/>
        <v>172.5924</v>
      </c>
      <c r="I21" s="28">
        <f>I22</f>
        <v>172.5924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</row>
    <row r="22" ht="23.25" customHeight="1" spans="3:19">
      <c r="C22" s="24"/>
      <c r="D22" s="24" t="s">
        <v>77</v>
      </c>
      <c r="E22" s="24"/>
      <c r="F22" s="27" t="s">
        <v>95</v>
      </c>
      <c r="G22" s="77">
        <f t="shared" si="2"/>
        <v>172.5924</v>
      </c>
      <c r="H22" s="77">
        <f t="shared" si="1"/>
        <v>172.5924</v>
      </c>
      <c r="I22" s="28">
        <f>I23</f>
        <v>172.5924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</row>
    <row r="23" ht="23.25" customHeight="1" spans="3:19">
      <c r="C23" s="24"/>
      <c r="D23" s="24"/>
      <c r="E23" s="24" t="s">
        <v>74</v>
      </c>
      <c r="F23" s="27" t="s">
        <v>96</v>
      </c>
      <c r="G23" s="77">
        <f t="shared" si="2"/>
        <v>172.5924</v>
      </c>
      <c r="H23" s="77">
        <f t="shared" si="1"/>
        <v>172.5924</v>
      </c>
      <c r="I23" s="28">
        <v>172.5924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5" topLeftCell="A12" activePane="bottomLeft" state="frozen"/>
      <selection/>
      <selection pane="bottomLeft" activeCell="K25" sqref="K25"/>
    </sheetView>
  </sheetViews>
  <sheetFormatPr defaultColWidth="8.875" defaultRowHeight="15" customHeight="1"/>
  <cols>
    <col min="1" max="2" width="8.875" hidden="1" customWidth="1"/>
    <col min="3" max="5" width="5.75" customWidth="1"/>
    <col min="6" max="6" width="32.875" customWidth="1"/>
    <col min="7" max="10" width="14.25" style="65" customWidth="1"/>
  </cols>
  <sheetData>
    <row r="1" ht="13.5" customHeight="1" spans="1:10">
      <c r="A1" s="17"/>
      <c r="B1" s="17"/>
      <c r="C1" s="18" t="s">
        <v>97</v>
      </c>
      <c r="D1" s="18"/>
      <c r="E1" s="18"/>
      <c r="F1" s="18"/>
      <c r="G1" s="66"/>
      <c r="H1" s="66"/>
      <c r="I1" s="66"/>
      <c r="J1" s="66"/>
    </row>
    <row r="2" ht="40.5" customHeight="1" spans="1:10">
      <c r="A2" s="20"/>
      <c r="B2" s="14"/>
      <c r="C2" s="20" t="s">
        <v>98</v>
      </c>
      <c r="D2" s="14"/>
      <c r="E2" s="14"/>
      <c r="F2" s="14"/>
      <c r="G2" s="67"/>
      <c r="H2" s="67"/>
      <c r="I2" s="67"/>
      <c r="J2" s="67"/>
    </row>
    <row r="3" ht="21" customHeight="1" spans="1:10">
      <c r="A3" s="29" t="s">
        <v>4</v>
      </c>
      <c r="B3" s="29"/>
      <c r="C3" s="29"/>
      <c r="D3" s="29"/>
      <c r="E3" s="29"/>
      <c r="F3" s="29"/>
      <c r="G3" s="68"/>
      <c r="H3" s="68"/>
      <c r="I3" s="68"/>
      <c r="J3" s="74" t="s">
        <v>5</v>
      </c>
    </row>
    <row r="4" s="64" customFormat="1" ht="21" customHeight="1" spans="1:10">
      <c r="A4" s="69" t="s">
        <v>54</v>
      </c>
      <c r="B4" s="69" t="s">
        <v>55</v>
      </c>
      <c r="C4" s="25" t="s">
        <v>56</v>
      </c>
      <c r="D4" s="26"/>
      <c r="E4" s="26"/>
      <c r="F4" s="25" t="s">
        <v>57</v>
      </c>
      <c r="G4" s="70" t="s">
        <v>99</v>
      </c>
      <c r="H4" s="70" t="s">
        <v>100</v>
      </c>
      <c r="I4" s="70" t="s">
        <v>101</v>
      </c>
      <c r="J4" s="70" t="s">
        <v>49</v>
      </c>
    </row>
    <row r="5" s="37" customFormat="1" ht="21" customHeight="1" spans="1:10">
      <c r="A5" s="71"/>
      <c r="B5" s="71"/>
      <c r="C5" s="25" t="s">
        <v>64</v>
      </c>
      <c r="D5" s="25" t="s">
        <v>65</v>
      </c>
      <c r="E5" s="25" t="s">
        <v>66</v>
      </c>
      <c r="F5" s="25"/>
      <c r="G5" s="70"/>
      <c r="H5" s="70"/>
      <c r="I5" s="70"/>
      <c r="J5" s="70"/>
    </row>
    <row r="6" s="16" customFormat="1" ht="21" customHeight="1" spans="1:10">
      <c r="A6" s="27"/>
      <c r="B6" s="27"/>
      <c r="C6" s="24"/>
      <c r="D6" s="24"/>
      <c r="E6" s="24"/>
      <c r="F6" s="27" t="s">
        <v>71</v>
      </c>
      <c r="G6" s="72">
        <f t="shared" ref="G6:G14" si="0">SUM(H6:J6)</f>
        <v>2731.997806</v>
      </c>
      <c r="H6" s="73">
        <v>2020.817806</v>
      </c>
      <c r="I6" s="73">
        <v>711.18</v>
      </c>
      <c r="J6" s="73">
        <v>0</v>
      </c>
    </row>
    <row r="7" s="16" customFormat="1" ht="21" customHeight="1" spans="1:10">
      <c r="A7" s="27"/>
      <c r="B7" s="27"/>
      <c r="C7" s="24" t="s">
        <v>72</v>
      </c>
      <c r="D7" s="24"/>
      <c r="E7" s="24"/>
      <c r="F7" s="27" t="s">
        <v>73</v>
      </c>
      <c r="G7" s="72">
        <f t="shared" si="0"/>
        <v>2298.050302</v>
      </c>
      <c r="H7" s="73">
        <f>H8</f>
        <v>1586.870302</v>
      </c>
      <c r="I7" s="73">
        <v>711.18</v>
      </c>
      <c r="J7" s="73">
        <v>0</v>
      </c>
    </row>
    <row r="8" ht="21" customHeight="1" spans="1:10">
      <c r="A8" s="27"/>
      <c r="B8" s="27"/>
      <c r="C8" s="24"/>
      <c r="D8" s="24" t="s">
        <v>74</v>
      </c>
      <c r="E8" s="24"/>
      <c r="F8" s="27" t="s">
        <v>75</v>
      </c>
      <c r="G8" s="72">
        <f t="shared" si="0"/>
        <v>2298.050302</v>
      </c>
      <c r="H8" s="73">
        <f>H9</f>
        <v>1586.870302</v>
      </c>
      <c r="I8" s="73">
        <v>711.18</v>
      </c>
      <c r="J8" s="73">
        <v>0</v>
      </c>
    </row>
    <row r="9" ht="21" customHeight="1" spans="1:10">
      <c r="A9" s="27"/>
      <c r="B9" s="27"/>
      <c r="C9" s="24"/>
      <c r="D9" s="24"/>
      <c r="E9" s="24" t="s">
        <v>74</v>
      </c>
      <c r="F9" s="27" t="s">
        <v>76</v>
      </c>
      <c r="G9" s="72">
        <f t="shared" si="0"/>
        <v>1586.870302</v>
      </c>
      <c r="H9" s="73">
        <v>1586.870302</v>
      </c>
      <c r="I9" s="73">
        <v>0</v>
      </c>
      <c r="J9" s="73">
        <v>0</v>
      </c>
    </row>
    <row r="10" ht="21" customHeight="1" spans="1:10">
      <c r="A10" s="27"/>
      <c r="B10" s="27"/>
      <c r="C10" s="24"/>
      <c r="D10" s="24"/>
      <c r="E10" s="24" t="s">
        <v>77</v>
      </c>
      <c r="F10" s="27" t="s">
        <v>78</v>
      </c>
      <c r="G10" s="72">
        <f t="shared" si="0"/>
        <v>95.59</v>
      </c>
      <c r="H10" s="73">
        <v>0</v>
      </c>
      <c r="I10" s="73">
        <v>95.59</v>
      </c>
      <c r="J10" s="73">
        <v>0</v>
      </c>
    </row>
    <row r="11" ht="21" customHeight="1" spans="1:10">
      <c r="A11" s="27"/>
      <c r="B11" s="27"/>
      <c r="C11" s="24"/>
      <c r="D11" s="24"/>
      <c r="E11" s="24" t="s">
        <v>79</v>
      </c>
      <c r="F11" s="27" t="s">
        <v>80</v>
      </c>
      <c r="G11" s="72">
        <f t="shared" si="0"/>
        <v>306.29</v>
      </c>
      <c r="H11" s="73">
        <v>0</v>
      </c>
      <c r="I11" s="73">
        <v>306.29</v>
      </c>
      <c r="J11" s="73">
        <v>0</v>
      </c>
    </row>
    <row r="12" ht="21" customHeight="1" spans="1:10">
      <c r="A12" s="27"/>
      <c r="B12" s="27"/>
      <c r="C12" s="24"/>
      <c r="D12" s="24"/>
      <c r="E12" s="24" t="s">
        <v>81</v>
      </c>
      <c r="F12" s="27" t="s">
        <v>82</v>
      </c>
      <c r="G12" s="72">
        <f t="shared" si="0"/>
        <v>120</v>
      </c>
      <c r="H12" s="73">
        <v>0</v>
      </c>
      <c r="I12" s="73">
        <v>120</v>
      </c>
      <c r="J12" s="73">
        <v>0</v>
      </c>
    </row>
    <row r="13" ht="21" customHeight="1" spans="1:10">
      <c r="A13" s="27"/>
      <c r="B13" s="27"/>
      <c r="C13" s="24"/>
      <c r="D13" s="24"/>
      <c r="E13" s="24" t="s">
        <v>83</v>
      </c>
      <c r="F13" s="27" t="s">
        <v>84</v>
      </c>
      <c r="G13" s="72">
        <f t="shared" si="0"/>
        <v>161.3</v>
      </c>
      <c r="H13" s="73">
        <v>0</v>
      </c>
      <c r="I13" s="73">
        <v>161.3</v>
      </c>
      <c r="J13" s="73">
        <v>0</v>
      </c>
    </row>
    <row r="14" ht="22.5" customHeight="1" spans="1:10">
      <c r="A14" s="27"/>
      <c r="B14" s="27"/>
      <c r="C14" s="24"/>
      <c r="D14" s="24"/>
      <c r="E14" s="24" t="s">
        <v>85</v>
      </c>
      <c r="F14" s="27" t="s">
        <v>86</v>
      </c>
      <c r="G14" s="72">
        <f t="shared" si="0"/>
        <v>28</v>
      </c>
      <c r="H14" s="73">
        <v>0</v>
      </c>
      <c r="I14" s="73">
        <v>28</v>
      </c>
      <c r="J14" s="73">
        <v>0</v>
      </c>
    </row>
    <row r="15" ht="22.5" customHeight="1" spans="3:10">
      <c r="C15" s="24" t="s">
        <v>87</v>
      </c>
      <c r="D15" s="24"/>
      <c r="E15" s="24"/>
      <c r="F15" s="27" t="s">
        <v>88</v>
      </c>
      <c r="G15" s="72">
        <f t="shared" ref="G15:G21" si="1">SUM(H15:J15)</f>
        <v>261.355104</v>
      </c>
      <c r="H15" s="28">
        <f>H16</f>
        <v>261.355104</v>
      </c>
      <c r="I15" s="73">
        <v>0</v>
      </c>
      <c r="J15" s="73">
        <v>0</v>
      </c>
    </row>
    <row r="16" ht="22.5" customHeight="1" spans="3:10">
      <c r="C16" s="24"/>
      <c r="D16" s="24" t="s">
        <v>81</v>
      </c>
      <c r="E16" s="24"/>
      <c r="F16" s="27" t="s">
        <v>89</v>
      </c>
      <c r="G16" s="72">
        <f t="shared" si="1"/>
        <v>261.355104</v>
      </c>
      <c r="H16" s="28">
        <v>261.355104</v>
      </c>
      <c r="I16" s="73">
        <v>0</v>
      </c>
      <c r="J16" s="73">
        <v>0</v>
      </c>
    </row>
    <row r="17" ht="22.5" customHeight="1" spans="3:10">
      <c r="C17" s="24"/>
      <c r="D17" s="24"/>
      <c r="E17" s="24" t="s">
        <v>81</v>
      </c>
      <c r="F17" s="27" t="s">
        <v>90</v>
      </c>
      <c r="G17" s="72">
        <f t="shared" si="1"/>
        <v>174.236736</v>
      </c>
      <c r="H17" s="28">
        <v>174.236736</v>
      </c>
      <c r="I17" s="73">
        <v>0</v>
      </c>
      <c r="J17" s="73">
        <v>0</v>
      </c>
    </row>
    <row r="18" ht="22.5" customHeight="1" spans="3:10">
      <c r="C18" s="24"/>
      <c r="D18" s="24"/>
      <c r="E18" s="24" t="s">
        <v>91</v>
      </c>
      <c r="F18" s="27" t="s">
        <v>92</v>
      </c>
      <c r="G18" s="72">
        <f t="shared" si="1"/>
        <v>87.118368</v>
      </c>
      <c r="H18" s="28">
        <v>87.118368</v>
      </c>
      <c r="I18" s="73">
        <v>0</v>
      </c>
      <c r="J18" s="73">
        <v>0</v>
      </c>
    </row>
    <row r="19" ht="21" customHeight="1" spans="3:10">
      <c r="C19" s="24" t="s">
        <v>93</v>
      </c>
      <c r="D19" s="24"/>
      <c r="E19" s="24"/>
      <c r="F19" s="27" t="s">
        <v>94</v>
      </c>
      <c r="G19" s="72">
        <f t="shared" si="1"/>
        <v>172.5924</v>
      </c>
      <c r="H19" s="28">
        <f>H20</f>
        <v>172.5924</v>
      </c>
      <c r="I19" s="73">
        <v>0</v>
      </c>
      <c r="J19" s="73">
        <v>0</v>
      </c>
    </row>
    <row r="20" ht="22.5" customHeight="1" spans="3:10">
      <c r="C20" s="24"/>
      <c r="D20" s="24" t="s">
        <v>77</v>
      </c>
      <c r="E20" s="24"/>
      <c r="F20" s="27" t="s">
        <v>95</v>
      </c>
      <c r="G20" s="72">
        <f t="shared" si="1"/>
        <v>172.5924</v>
      </c>
      <c r="H20" s="28">
        <f>H21</f>
        <v>172.5924</v>
      </c>
      <c r="I20" s="73">
        <v>0</v>
      </c>
      <c r="J20" s="73">
        <v>0</v>
      </c>
    </row>
    <row r="21" ht="22.5" customHeight="1" spans="3:10">
      <c r="C21" s="24"/>
      <c r="D21" s="24"/>
      <c r="E21" s="24" t="s">
        <v>74</v>
      </c>
      <c r="F21" s="27" t="s">
        <v>96</v>
      </c>
      <c r="G21" s="72">
        <f t="shared" si="1"/>
        <v>172.5924</v>
      </c>
      <c r="H21" s="28">
        <v>172.5924</v>
      </c>
      <c r="I21" s="73">
        <v>0</v>
      </c>
      <c r="J21" s="73">
        <v>0</v>
      </c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pane ySplit="6" topLeftCell="A25" activePane="bottomLeft" state="frozen"/>
      <selection/>
      <selection pane="bottomLeft" activeCell="D29" sqref="D29"/>
    </sheetView>
  </sheetViews>
  <sheetFormatPr defaultColWidth="8" defaultRowHeight="14.25" customHeight="1" outlineLevelCol="6"/>
  <cols>
    <col min="1" max="1" width="29.125" style="39" customWidth="1"/>
    <col min="2" max="2" width="24.25" style="39" customWidth="1"/>
    <col min="3" max="3" width="30.25" style="39" customWidth="1"/>
    <col min="4" max="7" width="17.125" style="39" customWidth="1"/>
  </cols>
  <sheetData>
    <row r="1" ht="15" customHeight="1" spans="1:7">
      <c r="A1" s="40"/>
      <c r="B1" s="41"/>
      <c r="C1" s="41"/>
      <c r="D1" s="42"/>
      <c r="E1" s="43"/>
      <c r="F1" s="42"/>
      <c r="G1" s="44" t="s">
        <v>102</v>
      </c>
    </row>
    <row r="2" ht="32.25" customHeight="1" spans="1:7">
      <c r="A2" s="45" t="s">
        <v>103</v>
      </c>
      <c r="B2" s="45"/>
      <c r="C2" s="45"/>
      <c r="D2" s="45"/>
      <c r="E2" s="45"/>
      <c r="F2" s="46"/>
      <c r="G2" s="46"/>
    </row>
    <row r="3" ht="18" customHeight="1" spans="1:7">
      <c r="A3" s="47" t="s">
        <v>4</v>
      </c>
      <c r="B3" s="47"/>
      <c r="C3" s="47"/>
      <c r="D3" s="48"/>
      <c r="E3" s="49"/>
      <c r="F3" s="48"/>
      <c r="G3" s="50" t="s">
        <v>5</v>
      </c>
    </row>
    <row r="4" ht="19.5" customHeight="1" spans="1:7">
      <c r="A4" s="51" t="s">
        <v>104</v>
      </c>
      <c r="B4" s="51"/>
      <c r="C4" s="51" t="s">
        <v>105</v>
      </c>
      <c r="D4" s="51"/>
      <c r="E4" s="52"/>
      <c r="F4" s="53"/>
      <c r="G4" s="53"/>
    </row>
    <row r="5" ht="19.5" customHeight="1" spans="1:7">
      <c r="A5" s="51" t="s">
        <v>106</v>
      </c>
      <c r="B5" s="51" t="s">
        <v>9</v>
      </c>
      <c r="C5" s="54" t="s">
        <v>106</v>
      </c>
      <c r="D5" s="51" t="s">
        <v>9</v>
      </c>
      <c r="E5" s="52"/>
      <c r="F5" s="53"/>
      <c r="G5" s="53"/>
    </row>
    <row r="6" ht="19.5" customHeight="1" spans="1:7">
      <c r="A6" s="51"/>
      <c r="B6" s="51"/>
      <c r="C6" s="55"/>
      <c r="D6" s="51" t="s">
        <v>99</v>
      </c>
      <c r="E6" s="51" t="s">
        <v>68</v>
      </c>
      <c r="F6" s="51" t="s">
        <v>69</v>
      </c>
      <c r="G6" s="51" t="s">
        <v>70</v>
      </c>
    </row>
    <row r="7" ht="19.5" customHeight="1" spans="1:7">
      <c r="A7" s="56" t="s">
        <v>107</v>
      </c>
      <c r="B7" s="57">
        <v>2731.997806</v>
      </c>
      <c r="C7" s="56" t="s">
        <v>11</v>
      </c>
      <c r="D7" s="57">
        <f t="shared" ref="D7:D28" si="0">SUM(E7:G7)</f>
        <v>2298.050302</v>
      </c>
      <c r="E7" s="57">
        <v>2298.050302</v>
      </c>
      <c r="F7" s="57"/>
      <c r="G7" s="57"/>
    </row>
    <row r="8" ht="19.5" customHeight="1" spans="1:7">
      <c r="A8" s="58" t="s">
        <v>108</v>
      </c>
      <c r="B8" s="57"/>
      <c r="C8" s="56" t="s">
        <v>13</v>
      </c>
      <c r="D8" s="57">
        <f t="shared" si="0"/>
        <v>0</v>
      </c>
      <c r="E8" s="57"/>
      <c r="F8" s="57"/>
      <c r="G8" s="57"/>
    </row>
    <row r="9" ht="19.5" customHeight="1" spans="1:7">
      <c r="A9" s="58" t="s">
        <v>109</v>
      </c>
      <c r="B9" s="57"/>
      <c r="C9" s="56" t="s">
        <v>15</v>
      </c>
      <c r="D9" s="57">
        <f t="shared" si="0"/>
        <v>0</v>
      </c>
      <c r="E9" s="57"/>
      <c r="F9" s="57"/>
      <c r="G9" s="57"/>
    </row>
    <row r="10" ht="19.5" customHeight="1" spans="1:7">
      <c r="A10" s="58"/>
      <c r="B10" s="59"/>
      <c r="C10" s="56" t="s">
        <v>17</v>
      </c>
      <c r="D10" s="57">
        <f t="shared" si="0"/>
        <v>0</v>
      </c>
      <c r="E10" s="57"/>
      <c r="F10" s="57"/>
      <c r="G10" s="57"/>
    </row>
    <row r="11" ht="19.5" customHeight="1" spans="1:7">
      <c r="A11" s="58"/>
      <c r="B11" s="59"/>
      <c r="C11" s="56" t="s">
        <v>19</v>
      </c>
      <c r="D11" s="57">
        <f t="shared" si="0"/>
        <v>0</v>
      </c>
      <c r="E11" s="57"/>
      <c r="F11" s="57"/>
      <c r="G11" s="57"/>
    </row>
    <row r="12" ht="19.5" customHeight="1" spans="1:7">
      <c r="A12" s="58"/>
      <c r="B12" s="59"/>
      <c r="C12" s="56" t="s">
        <v>21</v>
      </c>
      <c r="D12" s="57">
        <f t="shared" si="0"/>
        <v>0</v>
      </c>
      <c r="E12" s="57"/>
      <c r="F12" s="57"/>
      <c r="G12" s="57"/>
    </row>
    <row r="13" ht="19.5" customHeight="1" spans="1:7">
      <c r="A13" s="58"/>
      <c r="B13" s="59"/>
      <c r="C13" s="56" t="s">
        <v>23</v>
      </c>
      <c r="D13" s="57">
        <f t="shared" si="0"/>
        <v>0</v>
      </c>
      <c r="E13" s="57"/>
      <c r="F13" s="57"/>
      <c r="G13" s="57"/>
    </row>
    <row r="14" ht="19.5" customHeight="1" spans="1:7">
      <c r="A14" s="58"/>
      <c r="B14" s="59"/>
      <c r="C14" s="56" t="s">
        <v>25</v>
      </c>
      <c r="D14" s="57">
        <f t="shared" si="0"/>
        <v>261.355104</v>
      </c>
      <c r="E14" s="57">
        <v>261.355104</v>
      </c>
      <c r="F14" s="57"/>
      <c r="G14" s="57"/>
    </row>
    <row r="15" ht="19.5" customHeight="1" spans="1:7">
      <c r="A15" s="58"/>
      <c r="B15" s="59"/>
      <c r="C15" s="56" t="s">
        <v>26</v>
      </c>
      <c r="D15" s="57">
        <f t="shared" si="0"/>
        <v>0</v>
      </c>
      <c r="E15" s="57"/>
      <c r="F15" s="57"/>
      <c r="G15" s="57"/>
    </row>
    <row r="16" ht="19.5" customHeight="1" spans="1:7">
      <c r="A16" s="58"/>
      <c r="B16" s="59"/>
      <c r="C16" s="56" t="s">
        <v>27</v>
      </c>
      <c r="D16" s="57">
        <f t="shared" si="0"/>
        <v>0</v>
      </c>
      <c r="E16" s="57"/>
      <c r="F16" s="57"/>
      <c r="G16" s="57"/>
    </row>
    <row r="17" ht="19.5" customHeight="1" spans="1:7">
      <c r="A17" s="58"/>
      <c r="B17" s="59"/>
      <c r="C17" s="56" t="s">
        <v>28</v>
      </c>
      <c r="D17" s="57">
        <f t="shared" si="0"/>
        <v>0</v>
      </c>
      <c r="E17" s="57"/>
      <c r="F17" s="57"/>
      <c r="G17" s="57"/>
    </row>
    <row r="18" ht="19.5" customHeight="1" spans="1:7">
      <c r="A18" s="56"/>
      <c r="B18" s="59"/>
      <c r="C18" s="56" t="s">
        <v>29</v>
      </c>
      <c r="D18" s="57">
        <f t="shared" si="0"/>
        <v>0</v>
      </c>
      <c r="E18" s="57"/>
      <c r="F18" s="57"/>
      <c r="G18" s="57"/>
    </row>
    <row r="19" ht="19.5" customHeight="1" spans="1:7">
      <c r="A19" s="58"/>
      <c r="B19" s="59"/>
      <c r="C19" s="56" t="s">
        <v>30</v>
      </c>
      <c r="D19" s="57">
        <f t="shared" si="0"/>
        <v>0</v>
      </c>
      <c r="E19" s="57"/>
      <c r="F19" s="57"/>
      <c r="G19" s="57"/>
    </row>
    <row r="20" ht="19.5" customHeight="1" spans="1:7">
      <c r="A20" s="60"/>
      <c r="B20" s="57"/>
      <c r="C20" s="56" t="s">
        <v>31</v>
      </c>
      <c r="D20" s="57">
        <f t="shared" si="0"/>
        <v>0</v>
      </c>
      <c r="E20" s="57"/>
      <c r="F20" s="57"/>
      <c r="G20" s="57"/>
    </row>
    <row r="21" ht="19.5" customHeight="1" spans="1:7">
      <c r="A21" s="56"/>
      <c r="B21" s="59"/>
      <c r="C21" s="56" t="s">
        <v>32</v>
      </c>
      <c r="D21" s="57">
        <f t="shared" si="0"/>
        <v>0</v>
      </c>
      <c r="E21" s="57"/>
      <c r="F21" s="57"/>
      <c r="G21" s="57"/>
    </row>
    <row r="22" ht="19.5" customHeight="1" spans="1:7">
      <c r="A22" s="56"/>
      <c r="B22" s="59"/>
      <c r="C22" s="56" t="s">
        <v>33</v>
      </c>
      <c r="D22" s="57">
        <f t="shared" si="0"/>
        <v>0</v>
      </c>
      <c r="E22" s="57"/>
      <c r="F22" s="57"/>
      <c r="G22" s="57"/>
    </row>
    <row r="23" ht="19.5" customHeight="1" spans="1:7">
      <c r="A23" s="56"/>
      <c r="B23" s="59"/>
      <c r="C23" s="56" t="s">
        <v>34</v>
      </c>
      <c r="D23" s="57">
        <f t="shared" si="0"/>
        <v>0</v>
      </c>
      <c r="E23" s="57"/>
      <c r="F23" s="57"/>
      <c r="G23" s="57"/>
    </row>
    <row r="24" ht="19.5" customHeight="1" spans="1:7">
      <c r="A24" s="56"/>
      <c r="B24" s="57"/>
      <c r="C24" s="56" t="s">
        <v>35</v>
      </c>
      <c r="D24" s="57">
        <f t="shared" si="0"/>
        <v>0</v>
      </c>
      <c r="E24" s="57"/>
      <c r="F24" s="57"/>
      <c r="G24" s="57"/>
    </row>
    <row r="25" ht="19.5" customHeight="1" spans="1:7">
      <c r="A25" s="56"/>
      <c r="B25" s="57"/>
      <c r="C25" s="56" t="s">
        <v>36</v>
      </c>
      <c r="D25" s="57">
        <f t="shared" si="0"/>
        <v>172.5924</v>
      </c>
      <c r="E25" s="57">
        <v>172.5924</v>
      </c>
      <c r="F25" s="57"/>
      <c r="G25" s="57"/>
    </row>
    <row r="26" ht="19.5" customHeight="1" spans="1:7">
      <c r="A26" s="58"/>
      <c r="B26" s="57"/>
      <c r="C26" s="56" t="s">
        <v>37</v>
      </c>
      <c r="D26" s="57">
        <f t="shared" si="0"/>
        <v>0</v>
      </c>
      <c r="E26" s="57"/>
      <c r="F26" s="57"/>
      <c r="G26" s="57"/>
    </row>
    <row r="27" ht="19.5" customHeight="1" spans="1:7">
      <c r="A27" s="56"/>
      <c r="B27" s="57"/>
      <c r="C27" s="56" t="s">
        <v>38</v>
      </c>
      <c r="D27" s="57">
        <f t="shared" si="0"/>
        <v>0</v>
      </c>
      <c r="E27" s="57"/>
      <c r="F27" s="57"/>
      <c r="G27" s="57"/>
    </row>
    <row r="28" ht="19.5" customHeight="1" spans="1:7">
      <c r="A28" s="56"/>
      <c r="B28" s="57"/>
      <c r="C28" s="56" t="s">
        <v>39</v>
      </c>
      <c r="D28" s="57">
        <f t="shared" si="0"/>
        <v>0</v>
      </c>
      <c r="E28" s="57"/>
      <c r="F28" s="57"/>
      <c r="G28" s="57"/>
    </row>
    <row r="29" ht="19.5" customHeight="1" spans="1:7">
      <c r="A29" s="56"/>
      <c r="B29" s="57"/>
      <c r="C29" s="56" t="s">
        <v>40</v>
      </c>
      <c r="D29" s="57">
        <f>ROUND(D31-SUM(D7:D28),2)</f>
        <v>0</v>
      </c>
      <c r="E29" s="57">
        <f>ROUND(E31-SUM(E7:E28),2)</f>
        <v>0</v>
      </c>
      <c r="F29" s="57">
        <f>ROUND(F31-SUM(F7:F28),2)</f>
        <v>0</v>
      </c>
      <c r="G29" s="57">
        <f>ROUND(G31-SUM(G7:G28),2)</f>
        <v>0</v>
      </c>
    </row>
    <row r="30" ht="19.5" customHeight="1" spans="1:7">
      <c r="A30" s="56"/>
      <c r="B30" s="57"/>
      <c r="C30" s="56"/>
      <c r="D30" s="57"/>
      <c r="E30" s="57"/>
      <c r="F30" s="57"/>
      <c r="G30" s="57"/>
    </row>
    <row r="31" ht="19.5" customHeight="1" spans="1:7">
      <c r="A31" s="56" t="s">
        <v>110</v>
      </c>
      <c r="B31" s="57">
        <f>SUM(B7:B9)</f>
        <v>2731.997806</v>
      </c>
      <c r="C31" s="56" t="s">
        <v>111</v>
      </c>
      <c r="D31" s="57">
        <f>D35-D33</f>
        <v>2731.997806</v>
      </c>
      <c r="E31" s="57">
        <f>E35-E33</f>
        <v>2731.997806</v>
      </c>
      <c r="F31" s="57">
        <f>F35-F33</f>
        <v>0</v>
      </c>
      <c r="G31" s="57">
        <f>G35-G33</f>
        <v>0</v>
      </c>
    </row>
    <row r="32" ht="19.5" customHeight="1" spans="1:7">
      <c r="A32" s="56"/>
      <c r="B32" s="57"/>
      <c r="C32" s="56"/>
      <c r="D32" s="57"/>
      <c r="E32" s="57"/>
      <c r="F32" s="57"/>
      <c r="G32" s="57"/>
    </row>
    <row r="33" ht="19.5" customHeight="1" spans="1:7">
      <c r="A33" s="56" t="s">
        <v>48</v>
      </c>
      <c r="B33" s="57"/>
      <c r="C33" s="56" t="s">
        <v>49</v>
      </c>
      <c r="D33" s="61">
        <f>SUM(E33:G33)</f>
        <v>0</v>
      </c>
      <c r="E33" s="62"/>
      <c r="F33" s="62"/>
      <c r="G33" s="62"/>
    </row>
    <row r="34" ht="19.5" customHeight="1" spans="1:7">
      <c r="A34" s="56"/>
      <c r="B34" s="57"/>
      <c r="C34" s="56"/>
      <c r="D34" s="57"/>
      <c r="E34" s="57"/>
      <c r="F34" s="57"/>
      <c r="G34" s="57"/>
    </row>
    <row r="35" ht="19.5" customHeight="1" spans="1:7">
      <c r="A35" s="56" t="s">
        <v>112</v>
      </c>
      <c r="B35" s="57">
        <f>B31+B33</f>
        <v>2731.997806</v>
      </c>
      <c r="C35" s="56" t="s">
        <v>113</v>
      </c>
      <c r="D35" s="57">
        <f>SUM(E35:G35)</f>
        <v>2731.997806</v>
      </c>
      <c r="E35" s="63">
        <v>2731.997806</v>
      </c>
      <c r="F35" s="63"/>
      <c r="G35" s="63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pane ySplit="5" topLeftCell="A6" activePane="bottomLeft" state="frozen"/>
      <selection/>
      <selection pane="bottomLeft" activeCell="I6" sqref="I6"/>
    </sheetView>
  </sheetViews>
  <sheetFormatPr defaultColWidth="8.875" defaultRowHeight="15" customHeight="1"/>
  <cols>
    <col min="1" max="2" width="8.875" hidden="1" customWidth="1"/>
    <col min="3" max="5" width="5.75" customWidth="1"/>
    <col min="6" max="6" width="32.875" customWidth="1"/>
    <col min="7" max="11" width="14.25" customWidth="1"/>
  </cols>
  <sheetData>
    <row r="1" customHeight="1" spans="2:11">
      <c r="B1" s="17"/>
      <c r="C1" s="18" t="s">
        <v>114</v>
      </c>
      <c r="D1" s="18"/>
      <c r="E1" s="18"/>
      <c r="F1" s="18"/>
      <c r="G1" s="18"/>
      <c r="H1" s="18"/>
      <c r="I1" s="18"/>
      <c r="J1" s="18"/>
      <c r="K1" s="18"/>
    </row>
    <row r="2" s="14" customFormat="1" ht="40.5" customHeight="1" spans="1:3">
      <c r="A2" s="19"/>
      <c r="C2" s="20" t="s">
        <v>115</v>
      </c>
    </row>
    <row r="3" ht="18" customHeight="1" spans="1:11">
      <c r="A3" s="21" t="s">
        <v>4</v>
      </c>
      <c r="B3" s="22"/>
      <c r="C3" s="23"/>
      <c r="D3" s="23"/>
      <c r="E3" s="23"/>
      <c r="F3" s="23"/>
      <c r="G3" s="23"/>
      <c r="H3" s="23"/>
      <c r="I3" s="23"/>
      <c r="J3" s="29"/>
      <c r="K3" s="30" t="s">
        <v>5</v>
      </c>
    </row>
    <row r="4" ht="19.5" customHeight="1" spans="1:11">
      <c r="A4" s="24" t="s">
        <v>54</v>
      </c>
      <c r="B4" s="24" t="s">
        <v>55</v>
      </c>
      <c r="C4" s="25" t="s">
        <v>56</v>
      </c>
      <c r="D4" s="26"/>
      <c r="E4" s="26"/>
      <c r="F4" s="25" t="s">
        <v>57</v>
      </c>
      <c r="G4" s="25" t="s">
        <v>58</v>
      </c>
      <c r="H4" s="25" t="s">
        <v>100</v>
      </c>
      <c r="I4" s="26"/>
      <c r="J4" s="26"/>
      <c r="K4" s="25" t="s">
        <v>101</v>
      </c>
    </row>
    <row r="5" s="15" customFormat="1" ht="19.5" customHeight="1" spans="1:11">
      <c r="A5" s="27"/>
      <c r="B5" s="27"/>
      <c r="C5" s="25" t="s">
        <v>64</v>
      </c>
      <c r="D5" s="25" t="s">
        <v>65</v>
      </c>
      <c r="E5" s="25" t="s">
        <v>66</v>
      </c>
      <c r="F5" s="25"/>
      <c r="G5" s="25"/>
      <c r="H5" s="25" t="s">
        <v>116</v>
      </c>
      <c r="I5" s="25" t="s">
        <v>117</v>
      </c>
      <c r="J5" s="25" t="s">
        <v>118</v>
      </c>
      <c r="K5" s="25"/>
    </row>
    <row r="6" ht="19.5" customHeight="1" spans="1:11">
      <c r="A6" s="27"/>
      <c r="B6" s="27"/>
      <c r="C6" s="24"/>
      <c r="D6" s="24"/>
      <c r="E6" s="24"/>
      <c r="F6" s="27" t="s">
        <v>71</v>
      </c>
      <c r="G6" s="28">
        <f t="shared" ref="G6:G21" si="0">H6+K6</f>
        <v>2731.997806</v>
      </c>
      <c r="H6" s="28">
        <f t="shared" ref="H6:H21" si="1">I6+J6</f>
        <v>2020.817806</v>
      </c>
      <c r="I6" s="28">
        <v>1864.876428</v>
      </c>
      <c r="J6" s="28">
        <v>155.941378</v>
      </c>
      <c r="K6" s="28">
        <v>711.18</v>
      </c>
    </row>
    <row r="7" ht="19.5" customHeight="1" spans="1:11">
      <c r="A7" s="27"/>
      <c r="B7" s="27"/>
      <c r="C7" s="24" t="s">
        <v>72</v>
      </c>
      <c r="D7" s="24"/>
      <c r="E7" s="24"/>
      <c r="F7" s="27" t="s">
        <v>73</v>
      </c>
      <c r="G7" s="28">
        <f t="shared" si="0"/>
        <v>2298.050302</v>
      </c>
      <c r="H7" s="28">
        <f t="shared" si="1"/>
        <v>1586.870302</v>
      </c>
      <c r="I7" s="28">
        <f>I8</f>
        <v>1430.928924</v>
      </c>
      <c r="J7" s="28">
        <v>155.941378</v>
      </c>
      <c r="K7" s="28">
        <v>711.18</v>
      </c>
    </row>
    <row r="8" ht="19.5" customHeight="1" spans="1:11">
      <c r="A8" s="27"/>
      <c r="B8" s="27"/>
      <c r="C8" s="24"/>
      <c r="D8" s="24" t="s">
        <v>74</v>
      </c>
      <c r="E8" s="24"/>
      <c r="F8" s="27" t="s">
        <v>75</v>
      </c>
      <c r="G8" s="28">
        <f t="shared" si="0"/>
        <v>2298.050302</v>
      </c>
      <c r="H8" s="28">
        <f t="shared" si="1"/>
        <v>1586.870302</v>
      </c>
      <c r="I8" s="28">
        <f>I9</f>
        <v>1430.928924</v>
      </c>
      <c r="J8" s="28">
        <v>155.941378</v>
      </c>
      <c r="K8" s="28">
        <v>711.18</v>
      </c>
    </row>
    <row r="9" ht="19.5" customHeight="1" spans="1:11">
      <c r="A9" s="27"/>
      <c r="B9" s="27"/>
      <c r="C9" s="24"/>
      <c r="D9" s="24"/>
      <c r="E9" s="24" t="s">
        <v>74</v>
      </c>
      <c r="F9" s="27" t="s">
        <v>76</v>
      </c>
      <c r="G9" s="28">
        <f t="shared" si="0"/>
        <v>1586.870302</v>
      </c>
      <c r="H9" s="28">
        <f t="shared" si="1"/>
        <v>1586.870302</v>
      </c>
      <c r="I9" s="28">
        <v>1430.928924</v>
      </c>
      <c r="J9" s="28">
        <v>155.941378</v>
      </c>
      <c r="K9" s="28">
        <v>0</v>
      </c>
    </row>
    <row r="10" ht="19.5" customHeight="1" spans="1:11">
      <c r="A10" s="27"/>
      <c r="B10" s="27"/>
      <c r="C10" s="24"/>
      <c r="D10" s="24"/>
      <c r="E10" s="24" t="s">
        <v>77</v>
      </c>
      <c r="F10" s="27" t="s">
        <v>78</v>
      </c>
      <c r="G10" s="28">
        <f t="shared" si="0"/>
        <v>95.59</v>
      </c>
      <c r="H10" s="28">
        <f t="shared" si="1"/>
        <v>0</v>
      </c>
      <c r="I10" s="28">
        <v>0</v>
      </c>
      <c r="J10" s="28">
        <v>0</v>
      </c>
      <c r="K10" s="28">
        <v>95.59</v>
      </c>
    </row>
    <row r="11" ht="19.5" customHeight="1" spans="1:11">
      <c r="A11" s="27"/>
      <c r="B11" s="27"/>
      <c r="C11" s="24"/>
      <c r="D11" s="24"/>
      <c r="E11" s="24" t="s">
        <v>79</v>
      </c>
      <c r="F11" s="27" t="s">
        <v>80</v>
      </c>
      <c r="G11" s="28">
        <f t="shared" si="0"/>
        <v>306.29</v>
      </c>
      <c r="H11" s="28">
        <f t="shared" si="1"/>
        <v>0</v>
      </c>
      <c r="I11" s="28">
        <v>0</v>
      </c>
      <c r="J11" s="28">
        <v>0</v>
      </c>
      <c r="K11" s="28">
        <v>306.29</v>
      </c>
    </row>
    <row r="12" ht="19.5" customHeight="1" spans="1:11">
      <c r="A12" s="27"/>
      <c r="B12" s="27"/>
      <c r="C12" s="24"/>
      <c r="D12" s="24"/>
      <c r="E12" s="24" t="s">
        <v>81</v>
      </c>
      <c r="F12" s="27" t="s">
        <v>82</v>
      </c>
      <c r="G12" s="28">
        <f t="shared" si="0"/>
        <v>120</v>
      </c>
      <c r="H12" s="28">
        <f t="shared" si="1"/>
        <v>0</v>
      </c>
      <c r="I12" s="28">
        <v>0</v>
      </c>
      <c r="J12" s="28">
        <v>0</v>
      </c>
      <c r="K12" s="28">
        <v>120</v>
      </c>
    </row>
    <row r="13" ht="19.5" customHeight="1" spans="1:11">
      <c r="A13" s="27"/>
      <c r="B13" s="27"/>
      <c r="C13" s="24"/>
      <c r="D13" s="24"/>
      <c r="E13" s="24" t="s">
        <v>83</v>
      </c>
      <c r="F13" s="27" t="s">
        <v>84</v>
      </c>
      <c r="G13" s="28">
        <f t="shared" si="0"/>
        <v>161.3</v>
      </c>
      <c r="H13" s="28">
        <f t="shared" si="1"/>
        <v>0</v>
      </c>
      <c r="I13" s="28">
        <v>0</v>
      </c>
      <c r="J13" s="28">
        <v>0</v>
      </c>
      <c r="K13" s="28">
        <v>161.3</v>
      </c>
    </row>
    <row r="14" ht="21" customHeight="1" spans="1:11">
      <c r="A14" s="27"/>
      <c r="B14" s="27"/>
      <c r="C14" s="24"/>
      <c r="D14" s="24"/>
      <c r="E14" s="24" t="s">
        <v>85</v>
      </c>
      <c r="F14" s="27" t="s">
        <v>86</v>
      </c>
      <c r="G14" s="28">
        <f t="shared" si="0"/>
        <v>28</v>
      </c>
      <c r="H14" s="28">
        <f t="shared" si="1"/>
        <v>0</v>
      </c>
      <c r="I14" s="28">
        <v>0</v>
      </c>
      <c r="J14" s="28">
        <v>0</v>
      </c>
      <c r="K14" s="28">
        <v>28</v>
      </c>
    </row>
    <row r="15" ht="21" customHeight="1" spans="3:11">
      <c r="C15" s="24" t="s">
        <v>87</v>
      </c>
      <c r="D15" s="24"/>
      <c r="E15" s="24"/>
      <c r="F15" s="27" t="s">
        <v>88</v>
      </c>
      <c r="G15" s="28">
        <f t="shared" si="0"/>
        <v>261.355104</v>
      </c>
      <c r="H15" s="28">
        <f t="shared" si="1"/>
        <v>261.355104</v>
      </c>
      <c r="I15" s="28">
        <f>I16</f>
        <v>261.355104</v>
      </c>
      <c r="J15" s="28">
        <v>0</v>
      </c>
      <c r="K15" s="28">
        <v>0</v>
      </c>
    </row>
    <row r="16" ht="21" customHeight="1" spans="3:11">
      <c r="C16" s="24"/>
      <c r="D16" s="24" t="s">
        <v>81</v>
      </c>
      <c r="E16" s="24"/>
      <c r="F16" s="27" t="s">
        <v>89</v>
      </c>
      <c r="G16" s="28">
        <f t="shared" si="0"/>
        <v>261.355104</v>
      </c>
      <c r="H16" s="28">
        <f t="shared" si="1"/>
        <v>261.355104</v>
      </c>
      <c r="I16" s="28">
        <v>261.355104</v>
      </c>
      <c r="J16" s="28">
        <v>0</v>
      </c>
      <c r="K16" s="28">
        <v>0</v>
      </c>
    </row>
    <row r="17" ht="21" customHeight="1" spans="3:11">
      <c r="C17" s="24"/>
      <c r="D17" s="24"/>
      <c r="E17" s="24" t="s">
        <v>81</v>
      </c>
      <c r="F17" s="27" t="s">
        <v>90</v>
      </c>
      <c r="G17" s="28">
        <f t="shared" si="0"/>
        <v>174.236736</v>
      </c>
      <c r="H17" s="28">
        <f t="shared" si="1"/>
        <v>174.236736</v>
      </c>
      <c r="I17" s="28">
        <v>174.236736</v>
      </c>
      <c r="J17" s="28">
        <v>0</v>
      </c>
      <c r="K17" s="28">
        <v>0</v>
      </c>
    </row>
    <row r="18" ht="21" customHeight="1" spans="3:11">
      <c r="C18" s="24"/>
      <c r="D18" s="24"/>
      <c r="E18" s="24" t="s">
        <v>91</v>
      </c>
      <c r="F18" s="27" t="s">
        <v>92</v>
      </c>
      <c r="G18" s="28">
        <f t="shared" si="0"/>
        <v>87.118368</v>
      </c>
      <c r="H18" s="28">
        <f t="shared" si="1"/>
        <v>87.118368</v>
      </c>
      <c r="I18" s="28">
        <v>87.118368</v>
      </c>
      <c r="J18" s="28">
        <v>0</v>
      </c>
      <c r="K18" s="28">
        <v>0</v>
      </c>
    </row>
    <row r="19" ht="21" customHeight="1" spans="3:11">
      <c r="C19" s="24" t="s">
        <v>93</v>
      </c>
      <c r="D19" s="24"/>
      <c r="E19" s="24"/>
      <c r="F19" s="27" t="s">
        <v>94</v>
      </c>
      <c r="G19" s="28">
        <f t="shared" si="0"/>
        <v>172.5924</v>
      </c>
      <c r="H19" s="28">
        <f t="shared" si="1"/>
        <v>172.5924</v>
      </c>
      <c r="I19" s="28">
        <f>I20</f>
        <v>172.5924</v>
      </c>
      <c r="J19" s="28">
        <v>0</v>
      </c>
      <c r="K19" s="28">
        <v>0</v>
      </c>
    </row>
    <row r="20" ht="21" customHeight="1" spans="3:11">
      <c r="C20" s="24"/>
      <c r="D20" s="24" t="s">
        <v>77</v>
      </c>
      <c r="E20" s="24"/>
      <c r="F20" s="27" t="s">
        <v>95</v>
      </c>
      <c r="G20" s="28">
        <f t="shared" si="0"/>
        <v>172.5924</v>
      </c>
      <c r="H20" s="28">
        <f t="shared" si="1"/>
        <v>172.5924</v>
      </c>
      <c r="I20" s="28">
        <f>I21</f>
        <v>172.5924</v>
      </c>
      <c r="J20" s="28">
        <v>0</v>
      </c>
      <c r="K20" s="28">
        <v>0</v>
      </c>
    </row>
    <row r="21" ht="21" customHeight="1" spans="3:11">
      <c r="C21" s="24"/>
      <c r="D21" s="24"/>
      <c r="E21" s="24" t="s">
        <v>74</v>
      </c>
      <c r="F21" s="27" t="s">
        <v>96</v>
      </c>
      <c r="G21" s="28">
        <f t="shared" si="0"/>
        <v>172.5924</v>
      </c>
      <c r="H21" s="28">
        <f t="shared" si="1"/>
        <v>172.5924</v>
      </c>
      <c r="I21" s="28">
        <v>172.5924</v>
      </c>
      <c r="J21" s="28">
        <v>0</v>
      </c>
      <c r="K21" s="28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1"/>
  <sheetViews>
    <sheetView workbookViewId="0">
      <pane ySplit="5" topLeftCell="A6" activePane="bottomLeft" state="frozen"/>
      <selection/>
      <selection pane="bottomLeft" activeCell="D7" sqref="D7"/>
    </sheetView>
  </sheetViews>
  <sheetFormatPr defaultColWidth="8.875" defaultRowHeight="15" customHeight="1"/>
  <cols>
    <col min="1" max="1" width="7.125" style="31" customWidth="1"/>
    <col min="2" max="2" width="28.625" style="31" customWidth="1"/>
    <col min="3" max="3" width="35.75" style="31" customWidth="1"/>
    <col min="4" max="6" width="28.625" style="31" customWidth="1"/>
    <col min="7" max="16384" width="8.875" style="4"/>
  </cols>
  <sheetData>
    <row r="1" s="37" customFormat="1" customHeight="1" spans="1:16384">
      <c r="A1" s="5"/>
      <c r="B1" s="31"/>
      <c r="C1" s="31"/>
      <c r="D1" s="31"/>
      <c r="E1" s="31"/>
      <c r="F1" s="31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38" customFormat="1" ht="45" customHeight="1" spans="1:6">
      <c r="A2" s="33" t="s">
        <v>119</v>
      </c>
      <c r="B2" s="33"/>
      <c r="C2" s="33"/>
      <c r="D2" s="33"/>
      <c r="E2" s="33"/>
      <c r="F2" s="33"/>
    </row>
    <row r="3" s="31" customFormat="1" ht="22.5" customHeight="1" spans="1:6">
      <c r="A3" s="34" t="s">
        <v>120</v>
      </c>
      <c r="B3" s="35"/>
      <c r="C3" s="35"/>
      <c r="D3" s="35"/>
      <c r="E3" s="8" t="s">
        <v>121</v>
      </c>
      <c r="F3" s="9" t="s">
        <v>122</v>
      </c>
    </row>
    <row r="4" s="31" customFormat="1" ht="22.5" customHeight="1" spans="1:6">
      <c r="A4" s="6" t="s">
        <v>123</v>
      </c>
      <c r="B4" s="6" t="s">
        <v>124</v>
      </c>
      <c r="C4" s="6"/>
      <c r="D4" s="6" t="s">
        <v>125</v>
      </c>
      <c r="E4" s="6"/>
      <c r="F4" s="6"/>
    </row>
    <row r="5" s="31" customFormat="1" ht="22.5" customHeight="1" spans="1:6">
      <c r="A5" s="6"/>
      <c r="B5" s="6" t="s">
        <v>56</v>
      </c>
      <c r="C5" s="6" t="s">
        <v>57</v>
      </c>
      <c r="D5" s="6" t="s">
        <v>58</v>
      </c>
      <c r="E5" s="6" t="s">
        <v>126</v>
      </c>
      <c r="F5" s="6" t="s">
        <v>127</v>
      </c>
    </row>
    <row r="6" s="31" customFormat="1" ht="22.5" customHeight="1" spans="1:6">
      <c r="A6" s="6" t="s">
        <v>128</v>
      </c>
      <c r="B6" s="6">
        <v>1</v>
      </c>
      <c r="C6" s="6">
        <v>2</v>
      </c>
      <c r="D6" s="6">
        <v>3</v>
      </c>
      <c r="E6" s="6">
        <v>4</v>
      </c>
      <c r="F6" s="6">
        <v>5</v>
      </c>
    </row>
    <row r="7" s="32" customFormat="1" ht="22.5" customHeight="1" spans="1:6">
      <c r="A7" s="6">
        <v>1</v>
      </c>
      <c r="B7" s="10"/>
      <c r="C7" s="10" t="s">
        <v>58</v>
      </c>
      <c r="D7" s="36">
        <v>2020.817806</v>
      </c>
      <c r="E7" s="36">
        <v>1864.876428</v>
      </c>
      <c r="F7" s="36">
        <v>155.941378</v>
      </c>
    </row>
    <row r="8" s="32" customFormat="1" ht="22.5" customHeight="1" spans="1:6">
      <c r="A8" s="6">
        <v>2</v>
      </c>
      <c r="B8" s="10">
        <v>301</v>
      </c>
      <c r="C8" s="10" t="s">
        <v>129</v>
      </c>
      <c r="D8" s="36">
        <v>1852.941924</v>
      </c>
      <c r="E8" s="36">
        <v>1821.341124</v>
      </c>
      <c r="F8" s="36">
        <v>31.6008</v>
      </c>
    </row>
    <row r="9" ht="22.5" customHeight="1" spans="1:6">
      <c r="A9" s="6">
        <v>3</v>
      </c>
      <c r="B9" s="10">
        <v>30101</v>
      </c>
      <c r="C9" s="10" t="s">
        <v>130</v>
      </c>
      <c r="D9" s="36">
        <v>383.13</v>
      </c>
      <c r="E9" s="36">
        <v>383.13</v>
      </c>
      <c r="F9" s="36">
        <v>0</v>
      </c>
    </row>
    <row r="10" ht="22.5" customHeight="1" spans="1:6">
      <c r="A10" s="6">
        <v>4</v>
      </c>
      <c r="B10" s="10">
        <v>30102</v>
      </c>
      <c r="C10" s="10" t="s">
        <v>131</v>
      </c>
      <c r="D10" s="36">
        <v>423.5136</v>
      </c>
      <c r="E10" s="36">
        <v>423.5136</v>
      </c>
      <c r="F10" s="36">
        <v>0</v>
      </c>
    </row>
    <row r="11" ht="22.5" customHeight="1" spans="1:6">
      <c r="A11" s="6">
        <v>5</v>
      </c>
      <c r="B11" s="10">
        <v>30103</v>
      </c>
      <c r="C11" s="10" t="s">
        <v>132</v>
      </c>
      <c r="D11" s="36">
        <v>26.6642</v>
      </c>
      <c r="E11" s="36">
        <v>26.6642</v>
      </c>
      <c r="F11" s="36">
        <v>0</v>
      </c>
    </row>
    <row r="12" ht="22.5" customHeight="1" spans="1:6">
      <c r="A12" s="6">
        <v>6</v>
      </c>
      <c r="B12" s="10">
        <v>30106</v>
      </c>
      <c r="C12" s="10" t="s">
        <v>133</v>
      </c>
      <c r="D12" s="36">
        <v>31.6008</v>
      </c>
      <c r="E12" s="36">
        <v>0</v>
      </c>
      <c r="F12" s="36">
        <v>31.6008</v>
      </c>
    </row>
    <row r="13" ht="22.5" customHeight="1" spans="1:6">
      <c r="A13" s="6">
        <v>7</v>
      </c>
      <c r="B13" s="10">
        <v>30107</v>
      </c>
      <c r="C13" s="10" t="s">
        <v>134</v>
      </c>
      <c r="D13" s="36">
        <v>448.6345</v>
      </c>
      <c r="E13" s="36">
        <v>448.6345</v>
      </c>
      <c r="F13" s="36">
        <v>0</v>
      </c>
    </row>
    <row r="14" ht="22.5" customHeight="1" spans="1:6">
      <c r="A14" s="6">
        <v>8</v>
      </c>
      <c r="B14" s="10">
        <v>30108</v>
      </c>
      <c r="C14" s="10" t="s">
        <v>135</v>
      </c>
      <c r="D14" s="36">
        <v>174.236736</v>
      </c>
      <c r="E14" s="36">
        <v>174.236736</v>
      </c>
      <c r="F14" s="36">
        <v>0</v>
      </c>
    </row>
    <row r="15" ht="22.5" customHeight="1" spans="1:6">
      <c r="A15" s="6">
        <v>9</v>
      </c>
      <c r="B15" s="10">
        <v>30109</v>
      </c>
      <c r="C15" s="10" t="s">
        <v>136</v>
      </c>
      <c r="D15" s="36">
        <v>87.118368</v>
      </c>
      <c r="E15" s="36">
        <v>87.118368</v>
      </c>
      <c r="F15" s="36">
        <v>0</v>
      </c>
    </row>
    <row r="16" ht="22.5" customHeight="1" spans="1:6">
      <c r="A16" s="6">
        <v>10</v>
      </c>
      <c r="B16" s="10">
        <v>30110</v>
      </c>
      <c r="C16" s="10" t="s">
        <v>137</v>
      </c>
      <c r="D16" s="36">
        <v>101.275152</v>
      </c>
      <c r="E16" s="36">
        <v>101.275152</v>
      </c>
      <c r="F16" s="36">
        <v>0</v>
      </c>
    </row>
    <row r="17" ht="21" customHeight="1" spans="1:6">
      <c r="A17" s="6">
        <v>11</v>
      </c>
      <c r="B17" s="10">
        <v>30112</v>
      </c>
      <c r="C17" s="10" t="s">
        <v>138</v>
      </c>
      <c r="D17" s="36">
        <v>4.176168</v>
      </c>
      <c r="E17" s="36">
        <v>4.176168</v>
      </c>
      <c r="F17" s="36">
        <v>0</v>
      </c>
    </row>
    <row r="18" ht="21" customHeight="1" spans="1:6">
      <c r="A18" s="6">
        <v>12</v>
      </c>
      <c r="B18" s="10">
        <v>30113</v>
      </c>
      <c r="C18" s="10" t="s">
        <v>96</v>
      </c>
      <c r="D18" s="36">
        <v>172.5924</v>
      </c>
      <c r="E18" s="36">
        <v>172.5924</v>
      </c>
      <c r="F18" s="36">
        <v>0</v>
      </c>
    </row>
    <row r="19" ht="21" customHeight="1" spans="1:6">
      <c r="A19" s="6">
        <v>13</v>
      </c>
      <c r="B19" s="10">
        <v>302</v>
      </c>
      <c r="C19" s="10" t="s">
        <v>139</v>
      </c>
      <c r="D19" s="36">
        <v>124.340578</v>
      </c>
      <c r="E19" s="36">
        <v>0</v>
      </c>
      <c r="F19" s="36">
        <v>124.340578</v>
      </c>
    </row>
    <row r="20" ht="21" customHeight="1" spans="1:6">
      <c r="A20" s="6">
        <v>14</v>
      </c>
      <c r="B20" s="10">
        <v>30201</v>
      </c>
      <c r="C20" s="10" t="s">
        <v>140</v>
      </c>
      <c r="D20" s="36">
        <v>15.580578</v>
      </c>
      <c r="E20" s="36">
        <v>0</v>
      </c>
      <c r="F20" s="36">
        <v>15.580578</v>
      </c>
    </row>
    <row r="21" ht="21" customHeight="1" spans="1:6">
      <c r="A21" s="6">
        <v>15</v>
      </c>
      <c r="B21" s="10">
        <v>30207</v>
      </c>
      <c r="C21" s="10" t="s">
        <v>141</v>
      </c>
      <c r="D21" s="36">
        <v>2.8</v>
      </c>
      <c r="E21" s="36">
        <v>0</v>
      </c>
      <c r="F21" s="36">
        <v>2.8</v>
      </c>
    </row>
    <row r="22" ht="21" customHeight="1" spans="1:6">
      <c r="A22" s="6">
        <v>16</v>
      </c>
      <c r="B22" s="10">
        <v>30211</v>
      </c>
      <c r="C22" s="10" t="s">
        <v>142</v>
      </c>
      <c r="D22" s="36">
        <v>1</v>
      </c>
      <c r="E22" s="36">
        <v>0</v>
      </c>
      <c r="F22" s="36">
        <v>1</v>
      </c>
    </row>
    <row r="23" ht="21" customHeight="1" spans="1:6">
      <c r="A23" s="6">
        <v>17</v>
      </c>
      <c r="B23" s="10">
        <v>30217</v>
      </c>
      <c r="C23" s="10" t="s">
        <v>143</v>
      </c>
      <c r="D23" s="36">
        <v>5.2</v>
      </c>
      <c r="E23" s="36">
        <v>0</v>
      </c>
      <c r="F23" s="36">
        <v>5.2</v>
      </c>
    </row>
    <row r="24" ht="21" customHeight="1" spans="1:6">
      <c r="A24" s="6">
        <v>18</v>
      </c>
      <c r="B24" s="10">
        <v>30228</v>
      </c>
      <c r="C24" s="10" t="s">
        <v>144</v>
      </c>
      <c r="D24" s="36">
        <v>15.372</v>
      </c>
      <c r="E24" s="36">
        <v>0</v>
      </c>
      <c r="F24" s="36">
        <v>15.372</v>
      </c>
    </row>
    <row r="25" ht="21" customHeight="1" spans="1:6">
      <c r="A25" s="6">
        <v>19</v>
      </c>
      <c r="B25" s="10">
        <v>30229</v>
      </c>
      <c r="C25" s="10" t="s">
        <v>145</v>
      </c>
      <c r="D25" s="36">
        <v>1.38</v>
      </c>
      <c r="E25" s="36">
        <v>0</v>
      </c>
      <c r="F25" s="36">
        <v>1.38</v>
      </c>
    </row>
    <row r="26" ht="21" customHeight="1" spans="1:6">
      <c r="A26" s="6">
        <v>20</v>
      </c>
      <c r="B26" s="10">
        <v>30231</v>
      </c>
      <c r="C26" s="10" t="s">
        <v>146</v>
      </c>
      <c r="D26" s="36">
        <v>7.5</v>
      </c>
      <c r="E26" s="36">
        <v>0</v>
      </c>
      <c r="F26" s="36">
        <v>7.5</v>
      </c>
    </row>
    <row r="27" ht="21" customHeight="1" spans="1:6">
      <c r="A27" s="6">
        <v>21</v>
      </c>
      <c r="B27" s="10">
        <v>30239</v>
      </c>
      <c r="C27" s="10" t="s">
        <v>147</v>
      </c>
      <c r="D27" s="36">
        <v>61.908</v>
      </c>
      <c r="E27" s="36">
        <v>0</v>
      </c>
      <c r="F27" s="36">
        <v>61.908</v>
      </c>
    </row>
    <row r="28" ht="21" customHeight="1" spans="1:6">
      <c r="A28" s="6">
        <v>22</v>
      </c>
      <c r="B28" s="10">
        <v>30299</v>
      </c>
      <c r="C28" s="10" t="s">
        <v>148</v>
      </c>
      <c r="D28" s="36">
        <v>13.6</v>
      </c>
      <c r="E28" s="36">
        <v>0</v>
      </c>
      <c r="F28" s="36">
        <v>13.6</v>
      </c>
    </row>
    <row r="29" ht="21" customHeight="1" spans="1:6">
      <c r="A29" s="6">
        <v>23</v>
      </c>
      <c r="B29" s="10">
        <v>303</v>
      </c>
      <c r="C29" s="10" t="s">
        <v>149</v>
      </c>
      <c r="D29" s="36">
        <v>43.535304</v>
      </c>
      <c r="E29" s="36">
        <v>43.535304</v>
      </c>
      <c r="F29" s="36">
        <v>0</v>
      </c>
    </row>
    <row r="30" ht="21" customHeight="1" spans="1:6">
      <c r="A30" s="6">
        <v>24</v>
      </c>
      <c r="B30" s="10">
        <v>30305</v>
      </c>
      <c r="C30" s="10" t="s">
        <v>150</v>
      </c>
      <c r="D30" s="36">
        <v>5.4204</v>
      </c>
      <c r="E30" s="36">
        <v>5.4204</v>
      </c>
      <c r="F30" s="36">
        <v>0</v>
      </c>
    </row>
    <row r="31" s="32" customFormat="1" customHeight="1" spans="1:6">
      <c r="A31" s="6">
        <v>25</v>
      </c>
      <c r="B31" s="10">
        <v>30307</v>
      </c>
      <c r="C31" s="10" t="s">
        <v>151</v>
      </c>
      <c r="D31" s="36">
        <v>38.114904</v>
      </c>
      <c r="E31" s="36">
        <v>38.114904</v>
      </c>
      <c r="F31" s="36">
        <v>0</v>
      </c>
    </row>
  </sheetData>
  <mergeCells count="5">
    <mergeCell ref="A2:F2"/>
    <mergeCell ref="A3:D3"/>
    <mergeCell ref="B4:C4"/>
    <mergeCell ref="D4:F4"/>
    <mergeCell ref="A4:A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D16" sqref="D16"/>
    </sheetView>
  </sheetViews>
  <sheetFormatPr defaultColWidth="8.875" defaultRowHeight="15" customHeight="1" outlineLevelCol="5"/>
  <cols>
    <col min="1" max="1" width="7.125" style="31" customWidth="1"/>
    <col min="2" max="2" width="28.625" style="31" customWidth="1"/>
    <col min="3" max="3" width="42.875" style="31" customWidth="1"/>
    <col min="4" max="6" width="28.625" style="31" customWidth="1"/>
    <col min="7" max="16384" width="8.875" style="4"/>
  </cols>
  <sheetData>
    <row r="1" customHeight="1" spans="1:1">
      <c r="A1" s="5"/>
    </row>
    <row r="2" s="31" customFormat="1" ht="45" customHeight="1" spans="1:6">
      <c r="A2" s="33" t="s">
        <v>152</v>
      </c>
      <c r="B2" s="33"/>
      <c r="C2" s="33"/>
      <c r="D2" s="33"/>
      <c r="E2" s="33"/>
      <c r="F2" s="33"/>
    </row>
    <row r="3" s="31" customFormat="1" ht="22.5" customHeight="1" spans="1:6">
      <c r="A3" s="34" t="s">
        <v>120</v>
      </c>
      <c r="B3" s="35"/>
      <c r="C3" s="35"/>
      <c r="D3" s="35"/>
      <c r="E3" s="8" t="s">
        <v>121</v>
      </c>
      <c r="F3" s="9" t="s">
        <v>122</v>
      </c>
    </row>
    <row r="4" s="31" customFormat="1" ht="22.5" customHeight="1" spans="1:6">
      <c r="A4" s="6" t="s">
        <v>123</v>
      </c>
      <c r="B4" s="6" t="s">
        <v>153</v>
      </c>
      <c r="C4" s="6"/>
      <c r="D4" s="6" t="s">
        <v>154</v>
      </c>
      <c r="E4" s="6"/>
      <c r="F4" s="6"/>
    </row>
    <row r="5" s="31" customFormat="1" ht="22.5" customHeight="1" spans="1:6">
      <c r="A5" s="6"/>
      <c r="B5" s="6" t="s">
        <v>56</v>
      </c>
      <c r="C5" s="6" t="s">
        <v>57</v>
      </c>
      <c r="D5" s="6" t="s">
        <v>58</v>
      </c>
      <c r="E5" s="6" t="s">
        <v>126</v>
      </c>
      <c r="F5" s="6" t="s">
        <v>127</v>
      </c>
    </row>
    <row r="6" s="31" customFormat="1" ht="22.5" customHeight="1" spans="1:6">
      <c r="A6" s="6" t="s">
        <v>128</v>
      </c>
      <c r="B6" s="6">
        <v>1</v>
      </c>
      <c r="C6" s="6">
        <v>2</v>
      </c>
      <c r="D6" s="6">
        <v>3</v>
      </c>
      <c r="E6" s="6">
        <v>4</v>
      </c>
      <c r="F6" s="6">
        <v>5</v>
      </c>
    </row>
    <row r="7" s="32" customFormat="1" ht="22.5" customHeight="1" spans="1:6">
      <c r="A7" s="6">
        <v>1</v>
      </c>
      <c r="B7" s="10"/>
      <c r="C7" s="10" t="s">
        <v>58</v>
      </c>
      <c r="D7" s="36">
        <v>2020.817806</v>
      </c>
      <c r="E7" s="36">
        <v>1864.876428</v>
      </c>
      <c r="F7" s="36">
        <v>155.941378</v>
      </c>
    </row>
    <row r="8" s="32" customFormat="1" ht="22.5" customHeight="1" spans="1:6">
      <c r="A8" s="6">
        <v>2</v>
      </c>
      <c r="B8" s="10">
        <v>501</v>
      </c>
      <c r="C8" s="10" t="s">
        <v>155</v>
      </c>
      <c r="D8" s="36">
        <v>1852.941924</v>
      </c>
      <c r="E8" s="36">
        <v>1821.341124</v>
      </c>
      <c r="F8" s="36">
        <v>31.6008</v>
      </c>
    </row>
    <row r="9" ht="22.5" customHeight="1" spans="1:6">
      <c r="A9" s="6">
        <v>3</v>
      </c>
      <c r="B9" s="10">
        <v>50101</v>
      </c>
      <c r="C9" s="10" t="s">
        <v>156</v>
      </c>
      <c r="D9" s="36">
        <v>1281.9423</v>
      </c>
      <c r="E9" s="36">
        <v>1281.9423</v>
      </c>
      <c r="F9" s="36">
        <v>0</v>
      </c>
    </row>
    <row r="10" ht="22.5" customHeight="1" spans="1:6">
      <c r="A10" s="6">
        <v>4</v>
      </c>
      <c r="B10" s="10">
        <v>50102</v>
      </c>
      <c r="C10" s="10" t="s">
        <v>157</v>
      </c>
      <c r="D10" s="36">
        <v>366.806424</v>
      </c>
      <c r="E10" s="36">
        <v>366.806424</v>
      </c>
      <c r="F10" s="36">
        <v>0</v>
      </c>
    </row>
    <row r="11" ht="22.5" customHeight="1" spans="1:6">
      <c r="A11" s="6">
        <v>5</v>
      </c>
      <c r="B11" s="10">
        <v>50103</v>
      </c>
      <c r="C11" s="10" t="s">
        <v>96</v>
      </c>
      <c r="D11" s="36">
        <v>172.5924</v>
      </c>
      <c r="E11" s="36">
        <v>172.5924</v>
      </c>
      <c r="F11" s="36">
        <v>0</v>
      </c>
    </row>
    <row r="12" ht="22.5" customHeight="1" spans="1:6">
      <c r="A12" s="6">
        <v>6</v>
      </c>
      <c r="B12" s="10">
        <v>50199</v>
      </c>
      <c r="C12" s="10" t="s">
        <v>158</v>
      </c>
      <c r="D12" s="36">
        <v>31.6008</v>
      </c>
      <c r="E12" s="36">
        <v>0</v>
      </c>
      <c r="F12" s="36">
        <v>31.6008</v>
      </c>
    </row>
    <row r="13" ht="22.5" customHeight="1" spans="1:6">
      <c r="A13" s="6">
        <v>7</v>
      </c>
      <c r="B13" s="10">
        <v>502</v>
      </c>
      <c r="C13" s="10" t="s">
        <v>159</v>
      </c>
      <c r="D13" s="36">
        <v>124.340578</v>
      </c>
      <c r="E13" s="36">
        <v>0</v>
      </c>
      <c r="F13" s="36">
        <v>124.340578</v>
      </c>
    </row>
    <row r="14" ht="22.5" customHeight="1" spans="1:6">
      <c r="A14" s="6">
        <v>8</v>
      </c>
      <c r="B14" s="10">
        <v>50201</v>
      </c>
      <c r="C14" s="10" t="s">
        <v>160</v>
      </c>
      <c r="D14" s="36">
        <v>98.040578</v>
      </c>
      <c r="E14" s="36">
        <v>0</v>
      </c>
      <c r="F14" s="36">
        <v>98.040578</v>
      </c>
    </row>
    <row r="15" ht="22.5" customHeight="1" spans="1:6">
      <c r="A15" s="6">
        <v>9</v>
      </c>
      <c r="B15" s="10">
        <v>50206</v>
      </c>
      <c r="C15" s="10" t="s">
        <v>143</v>
      </c>
      <c r="D15" s="36">
        <v>5.2</v>
      </c>
      <c r="E15" s="36">
        <v>0</v>
      </c>
      <c r="F15" s="36">
        <v>5.2</v>
      </c>
    </row>
    <row r="16" ht="22.5" customHeight="1" spans="1:6">
      <c r="A16" s="6">
        <v>10</v>
      </c>
      <c r="B16" s="10">
        <v>50208</v>
      </c>
      <c r="C16" s="10" t="s">
        <v>146</v>
      </c>
      <c r="D16" s="36">
        <v>7.5</v>
      </c>
      <c r="E16" s="36">
        <v>0</v>
      </c>
      <c r="F16" s="36">
        <v>7.5</v>
      </c>
    </row>
    <row r="17" ht="22.5" customHeight="1" spans="1:6">
      <c r="A17" s="6">
        <v>11</v>
      </c>
      <c r="B17" s="10">
        <v>50299</v>
      </c>
      <c r="C17" s="10" t="s">
        <v>148</v>
      </c>
      <c r="D17" s="36">
        <v>13.6</v>
      </c>
      <c r="E17" s="36">
        <v>0</v>
      </c>
      <c r="F17" s="36">
        <v>13.6</v>
      </c>
    </row>
    <row r="18" ht="22.5" customHeight="1" spans="1:6">
      <c r="A18" s="6">
        <v>12</v>
      </c>
      <c r="B18" s="10">
        <v>509</v>
      </c>
      <c r="C18" s="10" t="s">
        <v>149</v>
      </c>
      <c r="D18" s="36">
        <v>43.535304</v>
      </c>
      <c r="E18" s="36">
        <v>43.535304</v>
      </c>
      <c r="F18" s="36">
        <v>0</v>
      </c>
    </row>
    <row r="19" s="32" customFormat="1" ht="22.5" customHeight="1" spans="1:6">
      <c r="A19" s="6">
        <v>13</v>
      </c>
      <c r="B19" s="10">
        <v>50901</v>
      </c>
      <c r="C19" s="10" t="s">
        <v>161</v>
      </c>
      <c r="D19" s="36">
        <v>43.535304</v>
      </c>
      <c r="E19" s="36">
        <v>43.535304</v>
      </c>
      <c r="F19" s="36">
        <v>0</v>
      </c>
    </row>
  </sheetData>
  <mergeCells count="5">
    <mergeCell ref="A2:F2"/>
    <mergeCell ref="A3:D3"/>
    <mergeCell ref="B4:C4"/>
    <mergeCell ref="D4:F4"/>
    <mergeCell ref="A4:A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opLeftCell="C1" workbookViewId="0">
      <selection activeCell="K3" sqref="K3"/>
    </sheetView>
  </sheetViews>
  <sheetFormatPr defaultColWidth="8.875" defaultRowHeight="15" customHeight="1" outlineLevelRow="5"/>
  <cols>
    <col min="1" max="2" width="8.875" hidden="1" customWidth="1"/>
    <col min="3" max="5" width="5.75" customWidth="1"/>
    <col min="6" max="6" width="32.875" customWidth="1"/>
    <col min="7" max="11" width="14.25" customWidth="1"/>
  </cols>
  <sheetData>
    <row r="1" customHeight="1" spans="2:11">
      <c r="B1" s="17"/>
      <c r="C1" s="18"/>
      <c r="D1" s="18"/>
      <c r="E1" s="18"/>
      <c r="F1" s="18"/>
      <c r="G1" s="18"/>
      <c r="H1" s="18"/>
      <c r="I1" s="18"/>
      <c r="J1" s="18"/>
      <c r="K1" s="18"/>
    </row>
    <row r="2" s="14" customFormat="1" ht="40.5" customHeight="1" spans="1:3">
      <c r="A2" s="19"/>
      <c r="C2" s="20" t="s">
        <v>162</v>
      </c>
    </row>
    <row r="3" ht="18" customHeight="1" spans="1:11">
      <c r="A3" s="21" t="s">
        <v>4</v>
      </c>
      <c r="B3" s="22"/>
      <c r="C3" s="23"/>
      <c r="D3" s="23"/>
      <c r="E3" s="23"/>
      <c r="F3" s="23"/>
      <c r="G3" s="23"/>
      <c r="H3" s="23"/>
      <c r="I3" s="23"/>
      <c r="J3" s="29"/>
      <c r="K3" s="30" t="s">
        <v>5</v>
      </c>
    </row>
    <row r="4" ht="19.5" customHeight="1" spans="1:11">
      <c r="A4" s="24" t="s">
        <v>54</v>
      </c>
      <c r="B4" s="24" t="s">
        <v>55</v>
      </c>
      <c r="C4" s="25" t="s">
        <v>56</v>
      </c>
      <c r="D4" s="26"/>
      <c r="E4" s="26"/>
      <c r="F4" s="25" t="s">
        <v>57</v>
      </c>
      <c r="G4" s="25" t="s">
        <v>58</v>
      </c>
      <c r="H4" s="25" t="s">
        <v>100</v>
      </c>
      <c r="I4" s="26"/>
      <c r="J4" s="26"/>
      <c r="K4" s="25" t="s">
        <v>101</v>
      </c>
    </row>
    <row r="5" s="15" customFormat="1" ht="19.5" customHeight="1" spans="1:11">
      <c r="A5" s="27"/>
      <c r="B5" s="27"/>
      <c r="C5" s="25" t="s">
        <v>64</v>
      </c>
      <c r="D5" s="25" t="s">
        <v>65</v>
      </c>
      <c r="E5" s="25" t="s">
        <v>66</v>
      </c>
      <c r="F5" s="25"/>
      <c r="G5" s="25"/>
      <c r="H5" s="25" t="s">
        <v>116</v>
      </c>
      <c r="I5" s="25" t="s">
        <v>117</v>
      </c>
      <c r="J5" s="25" t="s">
        <v>118</v>
      </c>
      <c r="K5" s="25"/>
    </row>
    <row r="6" s="16" customFormat="1" ht="19.5" customHeight="1" spans="1:11">
      <c r="A6" s="27"/>
      <c r="B6" s="27"/>
      <c r="C6" s="24"/>
      <c r="D6" s="24"/>
      <c r="E6" s="24"/>
      <c r="F6" s="27"/>
      <c r="G6" s="28">
        <f>SUM(I6:K6)</f>
        <v>0</v>
      </c>
      <c r="H6" s="28">
        <f>I6+J6</f>
        <v>0</v>
      </c>
      <c r="I6" s="28">
        <v>0</v>
      </c>
      <c r="J6" s="28">
        <v>0</v>
      </c>
      <c r="K6" s="28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06 -一般公共预算财政拨款基本支出表（部门经济分类）</vt:lpstr>
      <vt:lpstr>07 -一般公共预算财政拨款基本支出表（政府经济分类）</vt:lpstr>
      <vt:lpstr>08 - 政府性基金预算支出表</vt:lpstr>
      <vt:lpstr>09 - 部门预算财政拨款三公经费支出表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</cp:lastModifiedBy>
  <dcterms:created xsi:type="dcterms:W3CDTF">2025-02-27T02:15:00Z</dcterms:created>
  <dcterms:modified xsi:type="dcterms:W3CDTF">2025-04-22T08:01:35Z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CAC3B1DDA10E456EA186FCCA8A87E290_12</vt:lpwstr>
  </property>
</Properties>
</file>