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 tabRatio="924" firstSheet="2" activeTab="6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 " sheetId="10" r:id="rId7"/>
    <sheet name="07-一般公共预算财政拨款基本支出表（政府经济分类） " sheetId="11" r:id="rId8"/>
    <sheet name="08 - 政府性基金预算支出表" sheetId="8" r:id="rId9"/>
    <sheet name="09 - 部门预算财政拨款三公经费支出表" sheetId="9" r:id="rId10"/>
  </sheets>
  <calcPr calcId="144525" concurrentCalc="0"/>
</workbook>
</file>

<file path=xl/sharedStrings.xml><?xml version="1.0" encoding="utf-8"?>
<sst xmlns="http://schemas.openxmlformats.org/spreadsheetml/2006/main" count="177">
  <si>
    <t>部门预算批复表</t>
  </si>
  <si>
    <t>二〇二五年二月</t>
  </si>
  <si>
    <t>部门预算批复表1</t>
  </si>
  <si>
    <t>收支预算总表</t>
  </si>
  <si>
    <t>部门（单位）：青岛海洋高新区管理委员会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</si>
  <si>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</si>
  <si>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</si>
  <si>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</si>
  <si>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</si>
  <si>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</si>
  <si>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</si>
  <si>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</si>
  <si>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</si>
  <si>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</si>
  <si>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</si>
  <si>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</si>
  <si>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</si>
  <si>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</si>
  <si>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</si>
  <si>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</si>
  <si>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</si>
  <si>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</si>
  <si>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</si>
  <si>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</si>
  <si>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</si>
  <si>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</si>
  <si>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</si>
  <si>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</si>
  <si>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</si>
  <si>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</si>
  <si>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</si>
  <si>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</si>
  <si>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</si>
  <si>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</si>
  <si>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</si>
  <si>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</si>
  <si>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</si>
  <si>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</si>
  <si>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</si>
  <si>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</si>
  <si>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</si>
  <si>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</si>
  <si>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</si>
  <si>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</si>
  <si>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</si>
  <si>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</si>
  <si>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</si>
  <si>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</si>
  <si>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</si>
  <si>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</si>
  <si>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</si>
  <si>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</si>
  <si>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</si>
  <si>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</si>
  <si>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</si>
  <si>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</si>
  <si>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</si>
  <si>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</si>
  <si>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</si>
  <si>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</si>
  <si>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</si>
  <si>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</si>
  <si>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</si>
  <si>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</si>
  <si>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</si>
  <si>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</si>
  <si>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</si>
  <si>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</si>
  <si>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</si>
  <si>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</si>
  <si>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</si>
  <si>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</si>
  <si>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</si>
  <si>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</si>
  <si>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</si>
  <si>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</si>
  <si>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</si>
  <si>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</si>
  <si>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13</t>
  </si>
  <si>
    <t>商贸事务</t>
  </si>
  <si>
    <t>50</t>
  </si>
  <si>
    <t>事业运行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</si>
  <si>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</si>
  <si>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</si>
  <si>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</si>
  <si>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</si>
  <si>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</si>
  <si>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</si>
  <si>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</si>
  <si>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211</t>
  </si>
  <si>
    <t>节能环保支出</t>
  </si>
  <si>
    <t>02</t>
  </si>
  <si>
    <t>环境监测与监察</t>
  </si>
  <si>
    <t>建设项目环评审查与监督</t>
  </si>
  <si>
    <t>221</t>
  </si>
  <si>
    <t>住房保障支出</t>
  </si>
  <si>
    <t>住房改革支出</t>
  </si>
  <si>
    <t>住房公积金</t>
  </si>
  <si>
    <t>224</t>
  </si>
  <si>
    <t>灾害防治及应急管理支出</t>
  </si>
  <si>
    <t>应急管理事务</t>
  </si>
  <si>
    <t>安全监管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</si>
  <si>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</si>
  <si>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</si>
  <si>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</si>
  <si>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</si>
  <si>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</si>
  <si>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</si>
  <si>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</si>
  <si>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</si>
  <si>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</si>
  <si>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</si>
  <si>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</si>
  <si>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</si>
  <si>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</si>
  <si>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</si>
  <si>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</si>
  <si>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</si>
  <si>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</si>
  <si>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</si>
  <si>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</si>
  <si>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</si>
  <si>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</si>
  <si>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</si>
  <si>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</si>
  <si>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预算单位编码及名称：[405]青岛海洋高新区管理委员会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</si>
  <si>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</si>
  <si>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</si>
  <si>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</si>
  <si>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</si>
  <si>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</si>
  <si>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</si>
  <si>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</si>
  <si>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</si>
  <si>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</si>
  <si>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</si>
  <si>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</si>
  <si>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</si>
  <si>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</si>
  <si>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</si>
  <si>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</si>
  <si>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</si>
  <si>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</si>
  <si>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</si>
  <si>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</si>
  <si>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</si>
  <si>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工会经费</t>
  </si>
  <si>
    <t>公务用车运行维护费</t>
  </si>
  <si>
    <t>其他交通费用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</si>
  <si>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</si>
  <si>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</si>
  <si>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</si>
  <si>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</si>
  <si>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</si>
  <si>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</si>
  <si>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</si>
  <si>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</si>
  <si>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</si>
  <si>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部门预算批复表7</t>
  </si>
  <si>
    <t>政府性基金预算支出表</t>
  </si>
  <si>
    <t>212</t>
  </si>
  <si>
    <t>城乡社区支出</t>
  </si>
  <si>
    <t>08</t>
  </si>
  <si>
    <t>国有土地使用权出让收入安排的支出</t>
  </si>
  <si>
    <t>城市建设支出</t>
  </si>
  <si>
    <t>部门预算批复表8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</si>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</sst>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;\-#,##0.00;;"/>
    <numFmt numFmtId="177" formatCode="\ #,##0.00;\ \-#,##0.00;\ &quot;&quot;??;@"/>
    <numFmt numFmtId="178" formatCode="\ #,##0.00_ ;\-#,##0.00;;"/>
  </numFmts>
  <fonts count="39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</xf>
    <xf numFmtId="42" fontId="8" fillId="0" borderId="0">
      <alignment vertical="top"/>
    </xf>
    <xf numFmtId="0" fontId="20" fillId="28" borderId="0">
      <alignment vertical="top"/>
    </xf>
    <xf numFmtId="0" fontId="35" fillId="25" borderId="16">
      <alignment vertical="top"/>
    </xf>
    <xf numFmtId="44" fontId="8" fillId="0" borderId="0">
      <alignment vertical="top"/>
    </xf>
    <xf numFmtId="41" fontId="8" fillId="0" borderId="0">
      <alignment vertical="top"/>
    </xf>
    <xf numFmtId="0" fontId="20" fillId="12" borderId="0">
      <alignment vertical="top"/>
    </xf>
    <xf numFmtId="0" fontId="24" fillId="8" borderId="0">
      <alignment vertical="top"/>
    </xf>
    <xf numFmtId="43" fontId="8" fillId="0" borderId="0">
      <alignment vertical="top"/>
    </xf>
    <xf numFmtId="0" fontId="28" fillId="31" borderId="0">
      <alignment vertical="top"/>
    </xf>
    <xf numFmtId="0" fontId="33" fillId="0" borderId="0">
      <alignment vertical="top"/>
    </xf>
    <xf numFmtId="9" fontId="8" fillId="0" borderId="0">
      <alignment vertical="top"/>
    </xf>
    <xf numFmtId="0" fontId="23" fillId="0" borderId="0">
      <alignment vertical="top"/>
    </xf>
    <xf numFmtId="0" fontId="8" fillId="17" borderId="13">
      <alignment vertical="top"/>
    </xf>
    <xf numFmtId="0" fontId="28" fillId="24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2" fillId="0" borderId="0">
      <alignment vertical="top"/>
    </xf>
    <xf numFmtId="0" fontId="21" fillId="0" borderId="0">
      <alignment vertical="top"/>
    </xf>
    <xf numFmtId="0" fontId="30" fillId="0" borderId="11">
      <alignment vertical="top"/>
    </xf>
    <xf numFmtId="0" fontId="26" fillId="0" borderId="11">
      <alignment vertical="top"/>
    </xf>
    <xf numFmtId="0" fontId="28" fillId="30" borderId="0">
      <alignment vertical="top"/>
    </xf>
    <xf numFmtId="0" fontId="22" fillId="0" borderId="15">
      <alignment vertical="top"/>
    </xf>
    <xf numFmtId="0" fontId="28" fillId="23" borderId="0">
      <alignment vertical="top"/>
    </xf>
    <xf numFmtId="0" fontId="29" fillId="16" borderId="12">
      <alignment vertical="top"/>
    </xf>
    <xf numFmtId="0" fontId="36" fillId="16" borderId="16">
      <alignment vertical="top"/>
    </xf>
    <xf numFmtId="0" fontId="25" fillId="11" borderId="10">
      <alignment vertical="top"/>
    </xf>
    <xf numFmtId="0" fontId="20" fillId="35" borderId="0">
      <alignment vertical="top"/>
    </xf>
    <xf numFmtId="0" fontId="28" fillId="20" borderId="0">
      <alignment vertical="top"/>
    </xf>
    <xf numFmtId="0" fontId="37" fillId="0" borderId="17">
      <alignment vertical="top"/>
    </xf>
    <xf numFmtId="0" fontId="31" fillId="0" borderId="14">
      <alignment vertical="top"/>
    </xf>
    <xf numFmtId="0" fontId="38" fillId="34" borderId="0">
      <alignment vertical="top"/>
    </xf>
    <xf numFmtId="0" fontId="34" fillId="22" borderId="0">
      <alignment vertical="top"/>
    </xf>
    <xf numFmtId="0" fontId="20" fillId="27" borderId="0">
      <alignment vertical="top"/>
    </xf>
    <xf numFmtId="0" fontId="28" fillId="15" borderId="0">
      <alignment vertical="top"/>
    </xf>
    <xf numFmtId="0" fontId="20" fillId="26" borderId="0">
      <alignment vertical="top"/>
    </xf>
    <xf numFmtId="0" fontId="20" fillId="10" borderId="0">
      <alignment vertical="top"/>
    </xf>
    <xf numFmtId="0" fontId="20" fillId="33" borderId="0">
      <alignment vertical="top"/>
    </xf>
    <xf numFmtId="0" fontId="20" fillId="7" borderId="0">
      <alignment vertical="top"/>
    </xf>
    <xf numFmtId="0" fontId="28" fillId="14" borderId="0">
      <alignment vertical="top"/>
    </xf>
    <xf numFmtId="0" fontId="28" fillId="19" borderId="0">
      <alignment vertical="top"/>
    </xf>
    <xf numFmtId="0" fontId="20" fillId="32" borderId="0">
      <alignment vertical="top"/>
    </xf>
    <xf numFmtId="0" fontId="20" fillId="6" borderId="0">
      <alignment vertical="top"/>
    </xf>
    <xf numFmtId="0" fontId="28" fillId="13" borderId="0">
      <alignment vertical="top"/>
    </xf>
    <xf numFmtId="0" fontId="20" fillId="9" borderId="0">
      <alignment vertical="top"/>
    </xf>
    <xf numFmtId="0" fontId="28" fillId="29" borderId="0">
      <alignment vertical="top"/>
    </xf>
    <xf numFmtId="0" fontId="28" fillId="18" borderId="0">
      <alignment vertical="top"/>
    </xf>
    <xf numFmtId="0" fontId="20" fillId="5" borderId="0">
      <alignment vertical="top"/>
    </xf>
    <xf numFmtId="0" fontId="28" fillId="21" borderId="0">
      <alignment vertical="top"/>
    </xf>
    <xf numFmtId="0" fontId="16" fillId="0" borderId="0"/>
  </cellStyleXfs>
  <cellXfs count="101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left" vertical="center"/>
    </xf>
    <xf numFmtId="177" fontId="12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/>
    <xf numFmtId="177" fontId="12" fillId="0" borderId="2" xfId="0" applyNumberFormat="1" applyFont="1" applyBorder="1" applyAlignment="1"/>
    <xf numFmtId="176" fontId="12" fillId="0" borderId="2" xfId="0" applyNumberFormat="1" applyFont="1" applyBorder="1" applyAlignment="1"/>
    <xf numFmtId="176" fontId="1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top"/>
    </xf>
    <xf numFmtId="178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8" fontId="9" fillId="0" borderId="2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9"/>
  <sheetViews>
    <sheetView showGridLines="0" workbookViewId="0">
      <selection activeCell="M5" sqref="M5"/>
    </sheetView>
  </sheetViews>
  <sheetFormatPr defaultColWidth="8.85" defaultRowHeight="15" customHeight="1"/>
  <sheetData>
    <row r="1" ht="25.5" customHeight="1" spans="1:16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ht="25.5" customHeight="1" spans="1:16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7"/>
    </row>
    <row r="3" ht="25.5" customHeight="1" spans="1:16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7"/>
    </row>
    <row r="4" ht="25.5" customHeight="1" spans="1:16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7"/>
    </row>
    <row r="5" ht="25.5" customHeight="1" spans="1:16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7"/>
    </row>
    <row r="6" ht="46.5" customHeight="1" spans="1:16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ht="25.5" customHeight="1" spans="1:16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7"/>
    </row>
    <row r="8" ht="25.5" customHeight="1" spans="1:16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7"/>
    </row>
    <row r="9" ht="25.5" customHeight="1" spans="1:16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7"/>
    </row>
    <row r="10" ht="25.5" customHeight="1" spans="1:16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7"/>
    </row>
    <row r="11" ht="30" customHeight="1" spans="1:16">
      <c r="A11" s="98"/>
      <c r="B11" s="98"/>
      <c r="C11" s="98"/>
      <c r="D11" s="98"/>
      <c r="E11" s="98"/>
      <c r="F11" s="98"/>
      <c r="G11" s="100" t="s">
        <v>1</v>
      </c>
      <c r="H11" s="100"/>
      <c r="I11" s="100"/>
      <c r="J11" s="100"/>
      <c r="K11" s="98"/>
      <c r="L11" s="98"/>
      <c r="M11" s="98"/>
      <c r="N11" s="98"/>
      <c r="O11" s="98"/>
      <c r="P11" s="97"/>
    </row>
    <row r="12" ht="25.5" customHeight="1" spans="1:16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7"/>
    </row>
    <row r="13" ht="25.5" customHeight="1" spans="1:16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7"/>
    </row>
    <row r="14" ht="25.5" customHeight="1" spans="1:16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7"/>
    </row>
    <row r="15" ht="25.5" customHeight="1" spans="1:16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7"/>
    </row>
    <row r="16" ht="25.5" customHeight="1" spans="1:1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7"/>
    </row>
    <row r="17" ht="25.5" customHeight="1" spans="1:16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7"/>
    </row>
    <row r="18" ht="25.5" customHeight="1" spans="1:16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7"/>
    </row>
    <row r="19" ht="25.5" customHeight="1" spans="1:16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7"/>
    </row>
  </sheetData>
  <mergeCells count="2">
    <mergeCell ref="A6:P6"/>
    <mergeCell ref="G11:J1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workbookViewId="0">
      <pane ySplit="1" topLeftCell="A2" activePane="bottomLeft" state="frozen"/>
      <selection/>
      <selection pane="bottomLeft" activeCell="E15" sqref="E15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</cols>
  <sheetData>
    <row r="1" customHeight="1" spans="1:6">
      <c r="A1" s="4" t="s">
        <v>165</v>
      </c>
      <c r="B1" s="4"/>
      <c r="C1" s="4"/>
      <c r="D1" s="4"/>
      <c r="E1" s="4"/>
      <c r="F1" s="4"/>
    </row>
    <row r="2" s="1" customFormat="1" ht="45" customHeight="1" spans="1:6">
      <c r="A2" s="5" t="s">
        <v>166</v>
      </c>
      <c r="B2" s="5"/>
      <c r="C2" s="5"/>
      <c r="D2" s="5"/>
      <c r="E2" s="5"/>
      <c r="F2" s="5"/>
    </row>
    <row r="3" s="1" customFormat="1" ht="22.5" customHeight="1" spans="1:6">
      <c r="A3" s="6" t="s">
        <v>125</v>
      </c>
      <c r="B3" s="7"/>
      <c r="C3" s="7"/>
      <c r="D3" s="7"/>
      <c r="E3" s="8" t="s">
        <v>126</v>
      </c>
      <c r="F3" s="9" t="s">
        <v>127</v>
      </c>
    </row>
    <row r="4" s="1" customFormat="1" ht="22.5" customHeight="1" spans="1:6">
      <c r="A4" s="10" t="s">
        <v>128</v>
      </c>
      <c r="B4" s="10" t="s">
        <v>111</v>
      </c>
      <c r="C4" s="10" t="s">
        <v>167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168</v>
      </c>
      <c r="E5" s="10" t="s">
        <v>169</v>
      </c>
      <c r="F5" s="10" t="s">
        <v>170</v>
      </c>
    </row>
    <row r="6" s="1" customFormat="1" ht="22.5" customHeight="1" spans="1:6">
      <c r="A6" s="10" t="s">
        <v>133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2.5</v>
      </c>
      <c r="D7" s="13">
        <f t="shared" ref="D7:F7" si="1">D8</f>
        <v>2.5</v>
      </c>
      <c r="E7" s="13">
        <f t="shared" si="1"/>
        <v>0</v>
      </c>
      <c r="F7" s="13">
        <f t="shared" si="1"/>
        <v>0</v>
      </c>
    </row>
    <row r="8" s="2" customFormat="1" ht="22.5" customHeight="1" spans="1:6">
      <c r="A8" s="11">
        <v>2</v>
      </c>
      <c r="B8" s="12" t="s">
        <v>171</v>
      </c>
      <c r="C8" s="13">
        <f t="shared" si="0"/>
        <v>2.5</v>
      </c>
      <c r="D8" s="13">
        <f t="shared" ref="D8:F8" si="2">SUM(D9,D11,D12,D13)</f>
        <v>2.5</v>
      </c>
      <c r="E8" s="13">
        <f t="shared" si="2"/>
        <v>0</v>
      </c>
      <c r="F8" s="13">
        <f t="shared" si="2"/>
        <v>0</v>
      </c>
    </row>
    <row r="9" s="2" customFormat="1" ht="22.5" customHeight="1" spans="1:6">
      <c r="A9" s="11">
        <v>3</v>
      </c>
      <c r="B9" s="12" t="s">
        <v>172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173</v>
      </c>
      <c r="C10" s="13">
        <f t="shared" si="0"/>
        <v>2.5</v>
      </c>
      <c r="D10" s="13">
        <f t="shared" ref="D10:F10" si="3">SUM(D11,D12)</f>
        <v>2.5</v>
      </c>
      <c r="E10" s="13">
        <f t="shared" si="3"/>
        <v>0</v>
      </c>
      <c r="F10" s="13">
        <f t="shared" si="3"/>
        <v>0</v>
      </c>
    </row>
    <row r="11" s="2" customFormat="1" ht="22.5" customHeight="1" spans="1:6">
      <c r="A11" s="11">
        <v>5</v>
      </c>
      <c r="B11" s="12" t="s">
        <v>174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175</v>
      </c>
      <c r="C12" s="13">
        <f t="shared" si="0"/>
        <v>2.5</v>
      </c>
      <c r="D12" s="13">
        <v>2.5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176</v>
      </c>
      <c r="C13" s="13">
        <f t="shared" si="0"/>
        <v>0</v>
      </c>
      <c r="D13" s="13">
        <v>0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pane ySplit="5" topLeftCell="A27" activePane="bottomLeft" state="frozen"/>
      <selection/>
      <selection pane="bottomLeft" activeCell="B40" sqref="B40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7" customFormat="1" customHeight="1" spans="1:4">
      <c r="A1" s="19" t="s">
        <v>2</v>
      </c>
      <c r="B1" s="19"/>
      <c r="C1" s="19"/>
      <c r="D1" s="19"/>
    </row>
    <row r="2" s="71" customFormat="1" ht="40.5" customHeight="1" spans="1:4">
      <c r="A2" s="21" t="s">
        <v>3</v>
      </c>
      <c r="B2" s="84"/>
      <c r="C2" s="84"/>
      <c r="D2" s="84"/>
    </row>
    <row r="3" s="17" customFormat="1" ht="21" customHeight="1" spans="1:4">
      <c r="A3" s="30" t="s">
        <v>4</v>
      </c>
      <c r="B3" s="30"/>
      <c r="C3" s="90"/>
      <c r="D3" s="31" t="s">
        <v>5</v>
      </c>
    </row>
    <row r="4" s="88" customFormat="1" ht="21" customHeight="1" spans="1:4">
      <c r="A4" s="91" t="s">
        <v>6</v>
      </c>
      <c r="B4" s="92"/>
      <c r="C4" s="91" t="s">
        <v>7</v>
      </c>
      <c r="D4" s="92"/>
    </row>
    <row r="5" s="89" customFormat="1" ht="21" customHeight="1" spans="1:4">
      <c r="A5" s="91" t="s">
        <v>8</v>
      </c>
      <c r="B5" s="91" t="s">
        <v>9</v>
      </c>
      <c r="C5" s="91" t="s">
        <v>8</v>
      </c>
      <c r="D5" s="91" t="s">
        <v>9</v>
      </c>
    </row>
    <row r="6" ht="21" customHeight="1" spans="1:4">
      <c r="A6" s="93" t="s">
        <v>10</v>
      </c>
      <c r="B6" s="94">
        <f>B7</f>
        <v>1848.68157</v>
      </c>
      <c r="C6" s="95" t="s">
        <v>11</v>
      </c>
      <c r="D6" s="94">
        <v>1409.709106</v>
      </c>
    </row>
    <row r="7" s="17" customFormat="1" ht="21" customHeight="1" spans="1:4">
      <c r="A7" s="28" t="s">
        <v>12</v>
      </c>
      <c r="B7" s="94">
        <v>1848.68157</v>
      </c>
      <c r="C7" s="95" t="s">
        <v>13</v>
      </c>
      <c r="D7" s="94"/>
    </row>
    <row r="8" s="17" customFormat="1" ht="21" customHeight="1" spans="1:4">
      <c r="A8" s="28" t="s">
        <v>14</v>
      </c>
      <c r="B8" s="94"/>
      <c r="C8" s="95" t="s">
        <v>15</v>
      </c>
      <c r="D8" s="94"/>
    </row>
    <row r="9" s="17" customFormat="1" ht="21" customHeight="1" spans="1:4">
      <c r="A9" s="28" t="s">
        <v>16</v>
      </c>
      <c r="B9" s="94"/>
      <c r="C9" s="95" t="s">
        <v>17</v>
      </c>
      <c r="D9" s="94"/>
    </row>
    <row r="10" s="17" customFormat="1" ht="21" customHeight="1" spans="1:4">
      <c r="A10" s="28" t="s">
        <v>18</v>
      </c>
      <c r="B10" s="94"/>
      <c r="C10" s="95" t="s">
        <v>19</v>
      </c>
      <c r="D10" s="94"/>
    </row>
    <row r="11" s="17" customFormat="1" ht="21" customHeight="1" spans="1:4">
      <c r="A11" s="28" t="s">
        <v>20</v>
      </c>
      <c r="B11" s="94"/>
      <c r="C11" s="95" t="s">
        <v>21</v>
      </c>
      <c r="D11" s="94"/>
    </row>
    <row r="12" s="17" customFormat="1" ht="21" customHeight="1" spans="1:4">
      <c r="A12" s="28" t="s">
        <v>22</v>
      </c>
      <c r="B12" s="94"/>
      <c r="C12" s="95" t="s">
        <v>23</v>
      </c>
      <c r="D12" s="94"/>
    </row>
    <row r="13" s="17" customFormat="1" ht="21" customHeight="1" spans="1:4">
      <c r="A13" s="28" t="s">
        <v>24</v>
      </c>
      <c r="B13" s="94"/>
      <c r="C13" s="95" t="s">
        <v>25</v>
      </c>
      <c r="D13" s="94">
        <v>220.755264</v>
      </c>
    </row>
    <row r="14" s="17" customFormat="1" ht="21" customHeight="1" spans="1:4">
      <c r="A14" s="28"/>
      <c r="B14" s="94"/>
      <c r="C14" s="95" t="s">
        <v>26</v>
      </c>
      <c r="D14" s="94"/>
    </row>
    <row r="15" s="17" customFormat="1" ht="21" customHeight="1" spans="1:4">
      <c r="A15" s="28"/>
      <c r="B15" s="94"/>
      <c r="C15" s="95" t="s">
        <v>27</v>
      </c>
      <c r="D15" s="94">
        <v>24.3</v>
      </c>
    </row>
    <row r="16" s="17" customFormat="1" ht="21" customHeight="1" spans="1:4">
      <c r="A16" s="28"/>
      <c r="B16" s="94"/>
      <c r="C16" s="95" t="s">
        <v>28</v>
      </c>
      <c r="D16" s="94"/>
    </row>
    <row r="17" s="17" customFormat="1" ht="21" customHeight="1" spans="1:4">
      <c r="A17" s="28"/>
      <c r="B17" s="94"/>
      <c r="C17" s="95" t="s">
        <v>29</v>
      </c>
      <c r="D17" s="94"/>
    </row>
    <row r="18" s="17" customFormat="1" ht="21" customHeight="1" spans="1:4">
      <c r="A18" s="28"/>
      <c r="B18" s="94"/>
      <c r="C18" s="95" t="s">
        <v>30</v>
      </c>
      <c r="D18" s="94"/>
    </row>
    <row r="19" s="17" customFormat="1" ht="21" customHeight="1" spans="1:4">
      <c r="A19" s="28"/>
      <c r="B19" s="94"/>
      <c r="C19" s="95" t="s">
        <v>31</v>
      </c>
      <c r="D19" s="94"/>
    </row>
    <row r="20" s="17" customFormat="1" ht="21" customHeight="1" spans="1:4">
      <c r="A20" s="28"/>
      <c r="B20" s="94"/>
      <c r="C20" s="95" t="s">
        <v>32</v>
      </c>
      <c r="D20" s="94"/>
    </row>
    <row r="21" s="17" customFormat="1" ht="21" customHeight="1" spans="1:4">
      <c r="A21" s="28"/>
      <c r="B21" s="94"/>
      <c r="C21" s="95" t="s">
        <v>33</v>
      </c>
      <c r="D21" s="94"/>
    </row>
    <row r="22" s="17" customFormat="1" ht="21" customHeight="1" spans="1:4">
      <c r="A22" s="28"/>
      <c r="B22" s="94"/>
      <c r="C22" s="95" t="s">
        <v>34</v>
      </c>
      <c r="D22" s="94"/>
    </row>
    <row r="23" s="17" customFormat="1" ht="21" customHeight="1" spans="1:4">
      <c r="A23" s="28"/>
      <c r="B23" s="94"/>
      <c r="C23" s="95" t="s">
        <v>35</v>
      </c>
      <c r="D23" s="94"/>
    </row>
    <row r="24" s="17" customFormat="1" ht="21" customHeight="1" spans="1:4">
      <c r="A24" s="28"/>
      <c r="B24" s="94"/>
      <c r="C24" s="95" t="s">
        <v>36</v>
      </c>
      <c r="D24" s="94">
        <v>146.9172</v>
      </c>
    </row>
    <row r="25" s="17" customFormat="1" ht="21" customHeight="1" spans="1:4">
      <c r="A25" s="28"/>
      <c r="B25" s="94"/>
      <c r="C25" s="95" t="s">
        <v>37</v>
      </c>
      <c r="D25" s="94"/>
    </row>
    <row r="26" s="17" customFormat="1" ht="21" customHeight="1" spans="1:4">
      <c r="A26" s="28"/>
      <c r="B26" s="94"/>
      <c r="C26" s="95" t="s">
        <v>38</v>
      </c>
      <c r="D26" s="94"/>
    </row>
    <row r="27" s="17" customFormat="1" ht="21" customHeight="1" spans="1:4">
      <c r="A27" s="28"/>
      <c r="B27" s="94"/>
      <c r="C27" s="95" t="s">
        <v>39</v>
      </c>
      <c r="D27" s="94">
        <v>47</v>
      </c>
    </row>
    <row r="28" s="17" customFormat="1" ht="21" customHeight="1" spans="1:4">
      <c r="A28" s="28"/>
      <c r="B28" s="94"/>
      <c r="C28" s="95" t="s">
        <v>40</v>
      </c>
      <c r="D28" s="94"/>
    </row>
    <row r="29" s="17" customFormat="1" ht="21" customHeight="1" spans="1:4">
      <c r="A29" s="28"/>
      <c r="B29" s="94"/>
      <c r="C29" s="95"/>
      <c r="D29" s="94"/>
    </row>
    <row r="30" s="17" customFormat="1" ht="21" customHeight="1" spans="1:4">
      <c r="A30" s="96" t="s">
        <v>41</v>
      </c>
      <c r="B30" s="94">
        <f>B6+B10+B11+B12+B13+B14+B15</f>
        <v>1848.68157</v>
      </c>
      <c r="C30" s="91" t="s">
        <v>42</v>
      </c>
      <c r="D30" s="94">
        <v>1848.68157</v>
      </c>
    </row>
    <row r="31" ht="21" customHeight="1" spans="1:4">
      <c r="A31" s="79"/>
      <c r="B31" s="79"/>
      <c r="C31" s="79"/>
      <c r="D31" s="79"/>
    </row>
    <row r="32" ht="21" customHeight="1" spans="1:4">
      <c r="A32" s="28" t="s">
        <v>43</v>
      </c>
      <c r="B32" s="94"/>
      <c r="C32" s="79"/>
      <c r="D32" s="79"/>
    </row>
    <row r="33" ht="21" customHeight="1" spans="1:4">
      <c r="A33" s="28" t="s">
        <v>44</v>
      </c>
      <c r="B33" s="94"/>
      <c r="C33" s="95" t="s">
        <v>45</v>
      </c>
      <c r="D33" s="79"/>
    </row>
    <row r="34" s="17" customFormat="1" ht="21" customHeight="1" spans="1:4">
      <c r="A34" s="28" t="s">
        <v>46</v>
      </c>
      <c r="B34" s="94"/>
      <c r="C34" s="95" t="s">
        <v>47</v>
      </c>
      <c r="D34" s="94"/>
    </row>
    <row r="35" s="17" customFormat="1" ht="21" customHeight="1" spans="1:4">
      <c r="A35" s="28" t="s">
        <v>48</v>
      </c>
      <c r="B35" s="94"/>
      <c r="C35" s="95" t="s">
        <v>49</v>
      </c>
      <c r="D35" s="94"/>
    </row>
    <row r="36" s="17" customFormat="1" ht="21" customHeight="1" spans="1:4">
      <c r="A36" s="28"/>
      <c r="B36" s="94"/>
      <c r="C36" s="28"/>
      <c r="D36" s="94"/>
    </row>
    <row r="37" s="17" customFormat="1" ht="21" customHeight="1" spans="1:4">
      <c r="A37" s="25" t="s">
        <v>50</v>
      </c>
      <c r="B37" s="94">
        <f>SUM(B30:B35)</f>
        <v>1848.68157</v>
      </c>
      <c r="C37" s="25" t="s">
        <v>51</v>
      </c>
      <c r="D37" s="94">
        <v>1848.68157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6"/>
  <sheetViews>
    <sheetView workbookViewId="0">
      <pane ySplit="7" topLeftCell="A8" activePane="bottomLeft" state="frozen"/>
      <selection/>
      <selection pane="bottomLeft" activeCell="K15" sqref="K15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1" customFormat="1" customHeight="1" spans="2:19">
      <c r="B1" s="8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"/>
      <c r="Q2" s="21"/>
      <c r="R2" s="84"/>
      <c r="S2" s="84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86"/>
      <c r="Q3" s="86"/>
      <c r="R3" s="30"/>
      <c r="S3" s="30"/>
    </row>
    <row r="4" s="72" customFormat="1" ht="21" customHeight="1" spans="1:19">
      <c r="A4" s="77" t="s">
        <v>54</v>
      </c>
      <c r="B4" s="77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8" t="s">
        <v>60</v>
      </c>
      <c r="M4" s="78" t="s">
        <v>61</v>
      </c>
      <c r="N4" s="78" t="s">
        <v>62</v>
      </c>
      <c r="O4" s="78" t="s">
        <v>63</v>
      </c>
      <c r="P4" s="78" t="s">
        <v>43</v>
      </c>
      <c r="Q4" s="78" t="s">
        <v>44</v>
      </c>
      <c r="R4" s="78" t="s">
        <v>46</v>
      </c>
      <c r="S4" s="87" t="s">
        <v>48</v>
      </c>
    </row>
    <row r="5" s="72" customFormat="1" ht="21" customHeight="1" spans="1:19">
      <c r="A5" s="79"/>
      <c r="B5" s="79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8" t="s">
        <v>68</v>
      </c>
      <c r="J5" s="78" t="s">
        <v>69</v>
      </c>
      <c r="K5" s="78" t="s">
        <v>70</v>
      </c>
      <c r="L5" s="78"/>
      <c r="M5" s="78"/>
      <c r="N5" s="78"/>
      <c r="O5" s="78"/>
      <c r="P5" s="78"/>
      <c r="Q5" s="78"/>
      <c r="R5" s="78"/>
      <c r="S5" s="78"/>
    </row>
    <row r="6" s="72" customFormat="1" ht="21" customHeight="1" spans="1:19">
      <c r="A6" s="79"/>
      <c r="B6" s="79"/>
      <c r="C6" s="26"/>
      <c r="D6" s="26"/>
      <c r="E6" s="26"/>
      <c r="F6" s="26"/>
      <c r="G6" s="26"/>
      <c r="H6" s="2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72" customFormat="1" ht="21" customHeight="1" spans="1:19">
      <c r="A7" s="79"/>
      <c r="B7" s="79"/>
      <c r="C7" s="26"/>
      <c r="D7" s="26"/>
      <c r="E7" s="26"/>
      <c r="F7" s="26"/>
      <c r="G7" s="26"/>
      <c r="H7" s="26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5">
        <f t="shared" ref="G8:G29" si="0">H8+SUM(L8:S8)</f>
        <v>1848.68157</v>
      </c>
      <c r="H8" s="85">
        <f t="shared" ref="H8:H29" si="1">I8+J8+K8</f>
        <v>1848.68157</v>
      </c>
      <c r="I8" s="29">
        <v>1848.68157</v>
      </c>
      <c r="J8" s="29"/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5">
        <f t="shared" si="0"/>
        <v>1409.709106</v>
      </c>
      <c r="H9" s="85">
        <f t="shared" si="1"/>
        <v>1409.709106</v>
      </c>
      <c r="I9" s="29">
        <v>1409.709106</v>
      </c>
      <c r="J9" s="29"/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5">
        <f t="shared" si="0"/>
        <v>1398.139106</v>
      </c>
      <c r="H10" s="85">
        <f t="shared" si="1"/>
        <v>1398.139106</v>
      </c>
      <c r="I10" s="29">
        <v>1398.139106</v>
      </c>
      <c r="J10" s="29"/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85">
        <f t="shared" si="0"/>
        <v>1398.139106</v>
      </c>
      <c r="H11" s="85">
        <f t="shared" si="1"/>
        <v>1398.139106</v>
      </c>
      <c r="I11" s="29">
        <v>1398.139106</v>
      </c>
      <c r="J11" s="29"/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</row>
    <row r="12" ht="21" customHeight="1" spans="1:19">
      <c r="A12" s="28"/>
      <c r="B12" s="28"/>
      <c r="C12" s="25"/>
      <c r="D12" s="25" t="s">
        <v>78</v>
      </c>
      <c r="E12" s="25"/>
      <c r="F12" s="28" t="s">
        <v>79</v>
      </c>
      <c r="G12" s="85">
        <f t="shared" si="0"/>
        <v>11.57</v>
      </c>
      <c r="H12" s="85">
        <f t="shared" si="1"/>
        <v>11.57</v>
      </c>
      <c r="I12" s="29">
        <v>11.57</v>
      </c>
      <c r="J12" s="29"/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</row>
    <row r="13" ht="21" customHeight="1" spans="1:19">
      <c r="A13" s="28"/>
      <c r="B13" s="28"/>
      <c r="C13" s="25"/>
      <c r="D13" s="25"/>
      <c r="E13" s="25" t="s">
        <v>80</v>
      </c>
      <c r="F13" s="28" t="s">
        <v>81</v>
      </c>
      <c r="G13" s="85">
        <f t="shared" si="0"/>
        <v>11.57</v>
      </c>
      <c r="H13" s="85">
        <f t="shared" si="1"/>
        <v>11.57</v>
      </c>
      <c r="I13" s="29">
        <v>11.57</v>
      </c>
      <c r="J13" s="29"/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</row>
    <row r="14" ht="21" customHeight="1" spans="1:19">
      <c r="A14" s="28"/>
      <c r="B14" s="28"/>
      <c r="C14" s="25" t="s">
        <v>82</v>
      </c>
      <c r="D14" s="25"/>
      <c r="E14" s="25"/>
      <c r="F14" s="28" t="s">
        <v>83</v>
      </c>
      <c r="G14" s="85">
        <f t="shared" si="0"/>
        <v>220.755264</v>
      </c>
      <c r="H14" s="85">
        <f t="shared" si="1"/>
        <v>220.755264</v>
      </c>
      <c r="I14" s="29">
        <v>220.755264</v>
      </c>
      <c r="J14" s="29"/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</row>
    <row r="15" ht="21" customHeight="1" spans="1:19">
      <c r="A15" s="28"/>
      <c r="B15" s="28"/>
      <c r="C15" s="25"/>
      <c r="D15" s="25" t="s">
        <v>84</v>
      </c>
      <c r="E15" s="25"/>
      <c r="F15" s="28" t="s">
        <v>85</v>
      </c>
      <c r="G15" s="85">
        <f t="shared" si="0"/>
        <v>220.755264</v>
      </c>
      <c r="H15" s="85">
        <f t="shared" si="1"/>
        <v>220.755264</v>
      </c>
      <c r="I15" s="29">
        <v>220.755264</v>
      </c>
      <c r="J15" s="29"/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</row>
    <row r="16" ht="21" customHeight="1" spans="1:19">
      <c r="A16" s="28"/>
      <c r="B16" s="28"/>
      <c r="C16" s="25"/>
      <c r="D16" s="25"/>
      <c r="E16" s="25" t="s">
        <v>84</v>
      </c>
      <c r="F16" s="28" t="s">
        <v>86</v>
      </c>
      <c r="G16" s="85">
        <f t="shared" si="0"/>
        <v>146.679072</v>
      </c>
      <c r="H16" s="85">
        <f t="shared" si="1"/>
        <v>146.679072</v>
      </c>
      <c r="I16" s="29">
        <v>146.679072</v>
      </c>
      <c r="J16" s="29"/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</row>
    <row r="17" ht="21" customHeight="1" spans="1:19">
      <c r="A17" s="28"/>
      <c r="B17" s="28"/>
      <c r="C17" s="25"/>
      <c r="D17" s="25"/>
      <c r="E17" s="25" t="s">
        <v>87</v>
      </c>
      <c r="F17" s="28" t="s">
        <v>88</v>
      </c>
      <c r="G17" s="85">
        <f t="shared" si="0"/>
        <v>74.076192</v>
      </c>
      <c r="H17" s="85">
        <f t="shared" si="1"/>
        <v>74.076192</v>
      </c>
      <c r="I17" s="29">
        <v>74.076192</v>
      </c>
      <c r="J17" s="29"/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</row>
    <row r="18" ht="21" customHeight="1" spans="1:19">
      <c r="A18" s="28"/>
      <c r="B18" s="28"/>
      <c r="C18" s="25" t="s">
        <v>89</v>
      </c>
      <c r="D18" s="25"/>
      <c r="E18" s="25"/>
      <c r="F18" s="28" t="s">
        <v>90</v>
      </c>
      <c r="G18" s="85">
        <f t="shared" si="0"/>
        <v>24.3</v>
      </c>
      <c r="H18" s="85">
        <f t="shared" si="1"/>
        <v>24.3</v>
      </c>
      <c r="I18" s="29">
        <v>24.3</v>
      </c>
      <c r="J18" s="29"/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</row>
    <row r="19" ht="21" customHeight="1" spans="1:19">
      <c r="A19" s="28"/>
      <c r="B19" s="28"/>
      <c r="C19" s="25"/>
      <c r="D19" s="25" t="s">
        <v>91</v>
      </c>
      <c r="E19" s="25"/>
      <c r="F19" s="28" t="s">
        <v>92</v>
      </c>
      <c r="G19" s="85">
        <f t="shared" si="0"/>
        <v>24.3</v>
      </c>
      <c r="H19" s="85">
        <f t="shared" si="1"/>
        <v>24.3</v>
      </c>
      <c r="I19" s="29">
        <v>24.3</v>
      </c>
      <c r="J19" s="29"/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</row>
    <row r="20" ht="21" customHeight="1" spans="1:19">
      <c r="A20" s="28"/>
      <c r="B20" s="28"/>
      <c r="C20" s="25"/>
      <c r="D20" s="25"/>
      <c r="E20" s="25" t="s">
        <v>74</v>
      </c>
      <c r="F20" s="28" t="s">
        <v>93</v>
      </c>
      <c r="G20" s="85">
        <f t="shared" si="0"/>
        <v>24.3</v>
      </c>
      <c r="H20" s="85">
        <f t="shared" si="1"/>
        <v>24.3</v>
      </c>
      <c r="I20" s="29">
        <v>24.3</v>
      </c>
      <c r="J20" s="29"/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</row>
    <row r="21" ht="21" customHeight="1" spans="1:19">
      <c r="A21" s="28"/>
      <c r="B21" s="28"/>
      <c r="C21" s="25" t="s">
        <v>94</v>
      </c>
      <c r="D21" s="25"/>
      <c r="E21" s="25"/>
      <c r="F21" s="28" t="s">
        <v>95</v>
      </c>
      <c r="G21" s="85">
        <f t="shared" si="0"/>
        <v>146.9172</v>
      </c>
      <c r="H21" s="85">
        <f t="shared" si="1"/>
        <v>146.9172</v>
      </c>
      <c r="I21" s="29">
        <v>146.9172</v>
      </c>
      <c r="J21" s="29"/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</row>
    <row r="22" ht="21" customHeight="1" spans="1:19">
      <c r="A22" s="28"/>
      <c r="B22" s="28"/>
      <c r="C22" s="25"/>
      <c r="D22" s="25" t="s">
        <v>91</v>
      </c>
      <c r="E22" s="25"/>
      <c r="F22" s="28" t="s">
        <v>96</v>
      </c>
      <c r="G22" s="85">
        <f t="shared" si="0"/>
        <v>146.9172</v>
      </c>
      <c r="H22" s="85">
        <f t="shared" si="1"/>
        <v>146.9172</v>
      </c>
      <c r="I22" s="29">
        <v>146.9172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</row>
    <row r="23" ht="21" customHeight="1" spans="1:19">
      <c r="A23" s="28"/>
      <c r="B23" s="28"/>
      <c r="C23" s="25"/>
      <c r="D23" s="25"/>
      <c r="E23" s="25" t="s">
        <v>76</v>
      </c>
      <c r="F23" s="28" t="s">
        <v>97</v>
      </c>
      <c r="G23" s="85">
        <f t="shared" si="0"/>
        <v>146.9172</v>
      </c>
      <c r="H23" s="85">
        <f t="shared" si="1"/>
        <v>146.9172</v>
      </c>
      <c r="I23" s="29">
        <v>146.9172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</row>
    <row r="24" ht="21" customHeight="1" spans="1:19">
      <c r="A24" s="28"/>
      <c r="B24" s="28"/>
      <c r="C24" s="25" t="s">
        <v>98</v>
      </c>
      <c r="D24" s="25"/>
      <c r="E24" s="25"/>
      <c r="F24" s="28" t="s">
        <v>99</v>
      </c>
      <c r="G24" s="85">
        <f t="shared" si="0"/>
        <v>47</v>
      </c>
      <c r="H24" s="85">
        <f t="shared" si="1"/>
        <v>47</v>
      </c>
      <c r="I24" s="29">
        <v>47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</row>
    <row r="25" ht="21" customHeight="1" spans="1:19">
      <c r="A25" s="28"/>
      <c r="B25" s="28"/>
      <c r="C25" s="25"/>
      <c r="D25" s="25" t="s">
        <v>76</v>
      </c>
      <c r="E25" s="25"/>
      <c r="F25" s="28" t="s">
        <v>100</v>
      </c>
      <c r="G25" s="85">
        <f t="shared" si="0"/>
        <v>47</v>
      </c>
      <c r="H25" s="85">
        <f t="shared" si="1"/>
        <v>47</v>
      </c>
      <c r="I25" s="29">
        <v>47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</row>
    <row r="26" ht="21" customHeight="1" spans="1:19">
      <c r="A26" s="28"/>
      <c r="B26" s="28"/>
      <c r="C26" s="25"/>
      <c r="D26" s="25"/>
      <c r="E26" s="25" t="s">
        <v>87</v>
      </c>
      <c r="F26" s="28" t="s">
        <v>101</v>
      </c>
      <c r="G26" s="85">
        <f t="shared" si="0"/>
        <v>47</v>
      </c>
      <c r="H26" s="85">
        <f t="shared" si="1"/>
        <v>47</v>
      </c>
      <c r="I26" s="29">
        <v>47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workbookViewId="0">
      <pane ySplit="5" topLeftCell="A6" activePane="bottomLeft" state="frozen"/>
      <selection/>
      <selection pane="bottomLeft" activeCell="N13" sqref="N13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73" customWidth="1"/>
  </cols>
  <sheetData>
    <row r="1" ht="13.5" customHeight="1" spans="1:10">
      <c r="A1" s="18"/>
      <c r="B1" s="18"/>
      <c r="C1" s="19" t="s">
        <v>102</v>
      </c>
      <c r="D1" s="19"/>
      <c r="E1" s="19"/>
      <c r="F1" s="19"/>
      <c r="G1" s="74"/>
      <c r="H1" s="74"/>
      <c r="I1" s="74"/>
      <c r="J1" s="74"/>
    </row>
    <row r="2" ht="40.5" customHeight="1" spans="1:10">
      <c r="A2" s="21"/>
      <c r="B2" s="15"/>
      <c r="C2" s="21" t="s">
        <v>103</v>
      </c>
      <c r="D2" s="15"/>
      <c r="E2" s="15"/>
      <c r="F2" s="15"/>
      <c r="G2" s="75"/>
      <c r="H2" s="75"/>
      <c r="I2" s="75"/>
      <c r="J2" s="75"/>
    </row>
    <row r="3" ht="21" customHeight="1" spans="1:10">
      <c r="A3" s="30" t="s">
        <v>4</v>
      </c>
      <c r="B3" s="30"/>
      <c r="C3" s="30"/>
      <c r="D3" s="30"/>
      <c r="E3" s="30"/>
      <c r="F3" s="30"/>
      <c r="G3" s="76"/>
      <c r="H3" s="76"/>
      <c r="I3" s="76"/>
      <c r="J3" s="82" t="s">
        <v>5</v>
      </c>
    </row>
    <row r="4" s="71" customFormat="1" ht="21" customHeight="1" spans="1:10">
      <c r="A4" s="77" t="s">
        <v>54</v>
      </c>
      <c r="B4" s="77" t="s">
        <v>55</v>
      </c>
      <c r="C4" s="26" t="s">
        <v>56</v>
      </c>
      <c r="D4" s="27"/>
      <c r="E4" s="27"/>
      <c r="F4" s="26" t="s">
        <v>57</v>
      </c>
      <c r="G4" s="78" t="s">
        <v>104</v>
      </c>
      <c r="H4" s="78" t="s">
        <v>105</v>
      </c>
      <c r="I4" s="78" t="s">
        <v>106</v>
      </c>
      <c r="J4" s="78" t="s">
        <v>49</v>
      </c>
    </row>
    <row r="5" s="72" customFormat="1" ht="21" customHeight="1" spans="1:10">
      <c r="A5" s="79"/>
      <c r="B5" s="79"/>
      <c r="C5" s="26" t="s">
        <v>64</v>
      </c>
      <c r="D5" s="26" t="s">
        <v>65</v>
      </c>
      <c r="E5" s="26" t="s">
        <v>66</v>
      </c>
      <c r="F5" s="26"/>
      <c r="G5" s="78"/>
      <c r="H5" s="78"/>
      <c r="I5" s="78"/>
      <c r="J5" s="78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80">
        <f>H6+I6</f>
        <v>1848.68157</v>
      </c>
      <c r="H6" s="81">
        <v>1729.77157</v>
      </c>
      <c r="I6" s="81">
        <f>I7+I16+I22</f>
        <v>118.91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80">
        <f t="shared" ref="G7:G24" si="0">H7+I7</f>
        <v>1409.709106</v>
      </c>
      <c r="H7" s="81">
        <v>1362.099106</v>
      </c>
      <c r="I7" s="81">
        <v>47.61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80">
        <f t="shared" si="0"/>
        <v>1398.139106</v>
      </c>
      <c r="H8" s="81">
        <v>1362.099106</v>
      </c>
      <c r="I8" s="81">
        <v>36.04</v>
      </c>
      <c r="J8" s="8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80">
        <f t="shared" si="0"/>
        <v>1398.139106</v>
      </c>
      <c r="H9" s="81">
        <v>1362.099106</v>
      </c>
      <c r="I9" s="81">
        <v>36.04</v>
      </c>
      <c r="J9" s="81">
        <v>0</v>
      </c>
    </row>
    <row r="10" ht="21" customHeight="1" spans="1:10">
      <c r="A10" s="28"/>
      <c r="B10" s="28"/>
      <c r="C10" s="25"/>
      <c r="D10" s="25" t="s">
        <v>78</v>
      </c>
      <c r="E10" s="25"/>
      <c r="F10" s="28" t="s">
        <v>79</v>
      </c>
      <c r="G10" s="80">
        <f t="shared" si="0"/>
        <v>11.57</v>
      </c>
      <c r="H10" s="81">
        <v>0</v>
      </c>
      <c r="I10" s="81">
        <v>11.57</v>
      </c>
      <c r="J10" s="81">
        <v>0</v>
      </c>
    </row>
    <row r="11" ht="21" customHeight="1" spans="1:10">
      <c r="A11" s="28"/>
      <c r="B11" s="28"/>
      <c r="C11" s="25"/>
      <c r="D11" s="25"/>
      <c r="E11" s="25" t="s">
        <v>80</v>
      </c>
      <c r="F11" s="28" t="s">
        <v>81</v>
      </c>
      <c r="G11" s="80">
        <f t="shared" si="0"/>
        <v>11.57</v>
      </c>
      <c r="H11" s="81">
        <v>0</v>
      </c>
      <c r="I11" s="81">
        <v>11.57</v>
      </c>
      <c r="J11" s="81">
        <v>0</v>
      </c>
    </row>
    <row r="12" ht="21" customHeight="1" spans="1:10">
      <c r="A12" s="28"/>
      <c r="B12" s="28"/>
      <c r="C12" s="25" t="s">
        <v>82</v>
      </c>
      <c r="D12" s="25"/>
      <c r="E12" s="25"/>
      <c r="F12" s="28" t="s">
        <v>83</v>
      </c>
      <c r="G12" s="80">
        <f t="shared" si="0"/>
        <v>220.755264</v>
      </c>
      <c r="H12" s="81">
        <v>220.755264</v>
      </c>
      <c r="I12" s="81">
        <v>0</v>
      </c>
      <c r="J12" s="81">
        <v>0</v>
      </c>
    </row>
    <row r="13" ht="21" customHeight="1" spans="1:10">
      <c r="A13" s="28"/>
      <c r="B13" s="28"/>
      <c r="C13" s="25"/>
      <c r="D13" s="25" t="s">
        <v>84</v>
      </c>
      <c r="E13" s="25"/>
      <c r="F13" s="28" t="s">
        <v>85</v>
      </c>
      <c r="G13" s="80">
        <f t="shared" si="0"/>
        <v>220.755264</v>
      </c>
      <c r="H13" s="81">
        <v>220.755264</v>
      </c>
      <c r="I13" s="81">
        <v>0</v>
      </c>
      <c r="J13" s="81">
        <v>0</v>
      </c>
    </row>
    <row r="14" ht="21" customHeight="1" spans="1:10">
      <c r="A14" s="28"/>
      <c r="B14" s="28"/>
      <c r="C14" s="25"/>
      <c r="D14" s="25"/>
      <c r="E14" s="25" t="s">
        <v>84</v>
      </c>
      <c r="F14" s="28" t="s">
        <v>86</v>
      </c>
      <c r="G14" s="80">
        <f t="shared" si="0"/>
        <v>146.679072</v>
      </c>
      <c r="H14" s="81">
        <v>146.679072</v>
      </c>
      <c r="I14" s="81">
        <v>0</v>
      </c>
      <c r="J14" s="81">
        <v>0</v>
      </c>
    </row>
    <row r="15" ht="21" customHeight="1" spans="1:10">
      <c r="A15" s="28"/>
      <c r="B15" s="28"/>
      <c r="C15" s="25"/>
      <c r="D15" s="25"/>
      <c r="E15" s="25" t="s">
        <v>87</v>
      </c>
      <c r="F15" s="28" t="s">
        <v>88</v>
      </c>
      <c r="G15" s="80">
        <f t="shared" si="0"/>
        <v>74.076192</v>
      </c>
      <c r="H15" s="81">
        <v>74.076192</v>
      </c>
      <c r="I15" s="81">
        <v>0</v>
      </c>
      <c r="J15" s="81">
        <v>0</v>
      </c>
    </row>
    <row r="16" ht="21" customHeight="1" spans="1:10">
      <c r="A16" s="28"/>
      <c r="B16" s="28"/>
      <c r="C16" s="25" t="s">
        <v>89</v>
      </c>
      <c r="D16" s="25"/>
      <c r="E16" s="25"/>
      <c r="F16" s="28" t="s">
        <v>90</v>
      </c>
      <c r="G16" s="80">
        <f t="shared" si="0"/>
        <v>24.3</v>
      </c>
      <c r="H16" s="81">
        <v>0</v>
      </c>
      <c r="I16" s="81">
        <v>24.3</v>
      </c>
      <c r="J16" s="81">
        <v>0</v>
      </c>
    </row>
    <row r="17" ht="21" customHeight="1" spans="1:10">
      <c r="A17" s="28"/>
      <c r="B17" s="28"/>
      <c r="C17" s="25"/>
      <c r="D17" s="25" t="s">
        <v>91</v>
      </c>
      <c r="E17" s="25"/>
      <c r="F17" s="28" t="s">
        <v>92</v>
      </c>
      <c r="G17" s="80">
        <f t="shared" si="0"/>
        <v>24.3</v>
      </c>
      <c r="H17" s="81">
        <v>0</v>
      </c>
      <c r="I17" s="81">
        <v>24.3</v>
      </c>
      <c r="J17" s="81">
        <v>0</v>
      </c>
    </row>
    <row r="18" ht="21" customHeight="1" spans="1:10">
      <c r="A18" s="28"/>
      <c r="B18" s="28"/>
      <c r="C18" s="25"/>
      <c r="D18" s="25"/>
      <c r="E18" s="25" t="s">
        <v>74</v>
      </c>
      <c r="F18" s="28" t="s">
        <v>93</v>
      </c>
      <c r="G18" s="80">
        <f t="shared" si="0"/>
        <v>24.3</v>
      </c>
      <c r="H18" s="81">
        <v>0</v>
      </c>
      <c r="I18" s="81">
        <v>24.3</v>
      </c>
      <c r="J18" s="81">
        <v>0</v>
      </c>
    </row>
    <row r="19" ht="21" customHeight="1" spans="1:10">
      <c r="A19" s="28"/>
      <c r="B19" s="28"/>
      <c r="C19" s="25" t="s">
        <v>94</v>
      </c>
      <c r="D19" s="25"/>
      <c r="E19" s="25"/>
      <c r="F19" s="28" t="s">
        <v>95</v>
      </c>
      <c r="G19" s="80">
        <f t="shared" si="0"/>
        <v>146.9172</v>
      </c>
      <c r="H19" s="81">
        <v>146.9172</v>
      </c>
      <c r="I19" s="81">
        <v>0</v>
      </c>
      <c r="J19" s="81">
        <v>0</v>
      </c>
    </row>
    <row r="20" ht="21" customHeight="1" spans="1:10">
      <c r="A20" s="28"/>
      <c r="B20" s="28"/>
      <c r="C20" s="25"/>
      <c r="D20" s="25" t="s">
        <v>91</v>
      </c>
      <c r="E20" s="25"/>
      <c r="F20" s="28" t="s">
        <v>96</v>
      </c>
      <c r="G20" s="80">
        <f t="shared" si="0"/>
        <v>146.9172</v>
      </c>
      <c r="H20" s="81">
        <v>146.9172</v>
      </c>
      <c r="I20" s="81">
        <v>0</v>
      </c>
      <c r="J20" s="81">
        <v>0</v>
      </c>
    </row>
    <row r="21" ht="21" customHeight="1" spans="1:10">
      <c r="A21" s="28"/>
      <c r="B21" s="28"/>
      <c r="C21" s="25"/>
      <c r="D21" s="25"/>
      <c r="E21" s="25" t="s">
        <v>76</v>
      </c>
      <c r="F21" s="28" t="s">
        <v>97</v>
      </c>
      <c r="G21" s="80">
        <f t="shared" si="0"/>
        <v>146.9172</v>
      </c>
      <c r="H21" s="81">
        <v>146.9172</v>
      </c>
      <c r="I21" s="81">
        <v>0</v>
      </c>
      <c r="J21" s="81">
        <v>0</v>
      </c>
    </row>
    <row r="22" ht="21" customHeight="1" spans="1:10">
      <c r="A22" s="28"/>
      <c r="B22" s="28"/>
      <c r="C22" s="25" t="s">
        <v>98</v>
      </c>
      <c r="D22" s="25"/>
      <c r="E22" s="25"/>
      <c r="F22" s="28" t="s">
        <v>99</v>
      </c>
      <c r="G22" s="80">
        <f t="shared" si="0"/>
        <v>47</v>
      </c>
      <c r="H22" s="81">
        <v>0</v>
      </c>
      <c r="I22" s="81">
        <v>47</v>
      </c>
      <c r="J22" s="81">
        <v>0</v>
      </c>
    </row>
    <row r="23" ht="21" customHeight="1" spans="1:10">
      <c r="A23" s="28"/>
      <c r="B23" s="28"/>
      <c r="C23" s="25"/>
      <c r="D23" s="25" t="s">
        <v>76</v>
      </c>
      <c r="E23" s="25"/>
      <c r="F23" s="28" t="s">
        <v>100</v>
      </c>
      <c r="G23" s="80">
        <f t="shared" si="0"/>
        <v>47</v>
      </c>
      <c r="H23" s="81">
        <v>0</v>
      </c>
      <c r="I23" s="81">
        <v>47</v>
      </c>
      <c r="J23" s="81">
        <v>0</v>
      </c>
    </row>
    <row r="24" ht="21" customHeight="1" spans="1:10">
      <c r="A24" s="28"/>
      <c r="B24" s="28"/>
      <c r="C24" s="25"/>
      <c r="D24" s="25"/>
      <c r="E24" s="25" t="s">
        <v>87</v>
      </c>
      <c r="F24" s="28" t="s">
        <v>101</v>
      </c>
      <c r="G24" s="80">
        <f t="shared" si="0"/>
        <v>47</v>
      </c>
      <c r="H24" s="81">
        <v>0</v>
      </c>
      <c r="I24" s="81">
        <v>47</v>
      </c>
      <c r="J24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5"/>
  <sheetViews>
    <sheetView showGridLines="0" workbookViewId="0">
      <pane ySplit="6" topLeftCell="A7" activePane="bottomLeft" state="frozen"/>
      <selection/>
      <selection pane="bottomLeft" activeCell="B18" sqref="B18"/>
    </sheetView>
  </sheetViews>
  <sheetFormatPr defaultColWidth="8" defaultRowHeight="14.25" customHeight="1" outlineLevelCol="6"/>
  <cols>
    <col min="1" max="1" width="29.1416666666667" style="46" customWidth="1"/>
    <col min="2" max="2" width="24.2833333333333" style="46" customWidth="1"/>
    <col min="3" max="3" width="30.2833333333333" style="46" customWidth="1"/>
    <col min="4" max="7" width="17.1416666666667" style="46" customWidth="1"/>
  </cols>
  <sheetData>
    <row r="1" ht="15" customHeight="1" spans="1:7">
      <c r="A1" s="47"/>
      <c r="B1" s="48"/>
      <c r="C1" s="48"/>
      <c r="D1" s="49"/>
      <c r="E1" s="50"/>
      <c r="F1" s="49"/>
      <c r="G1" s="51" t="s">
        <v>107</v>
      </c>
    </row>
    <row r="2" ht="32.25" customHeight="1" spans="1:7">
      <c r="A2" s="52" t="s">
        <v>108</v>
      </c>
      <c r="B2" s="52"/>
      <c r="C2" s="52"/>
      <c r="D2" s="52"/>
      <c r="E2" s="52"/>
      <c r="F2" s="53"/>
      <c r="G2" s="53"/>
    </row>
    <row r="3" ht="18" customHeight="1" spans="1:7">
      <c r="A3" s="54" t="s">
        <v>4</v>
      </c>
      <c r="B3" s="54"/>
      <c r="C3" s="54"/>
      <c r="D3" s="55"/>
      <c r="E3" s="56"/>
      <c r="F3" s="55"/>
      <c r="G3" s="57" t="s">
        <v>5</v>
      </c>
    </row>
    <row r="4" ht="19.5" customHeight="1" spans="1:7">
      <c r="A4" s="58" t="s">
        <v>109</v>
      </c>
      <c r="B4" s="58"/>
      <c r="C4" s="58" t="s">
        <v>110</v>
      </c>
      <c r="D4" s="58"/>
      <c r="E4" s="59"/>
      <c r="F4" s="60"/>
      <c r="G4" s="60"/>
    </row>
    <row r="5" ht="19.5" customHeight="1" spans="1:7">
      <c r="A5" s="58" t="s">
        <v>111</v>
      </c>
      <c r="B5" s="58" t="s">
        <v>9</v>
      </c>
      <c r="C5" s="61" t="s">
        <v>111</v>
      </c>
      <c r="D5" s="58" t="s">
        <v>9</v>
      </c>
      <c r="E5" s="59"/>
      <c r="F5" s="60"/>
      <c r="G5" s="60"/>
    </row>
    <row r="6" ht="19.5" customHeight="1" spans="1:7">
      <c r="A6" s="58"/>
      <c r="B6" s="58"/>
      <c r="C6" s="62"/>
      <c r="D6" s="58" t="s">
        <v>104</v>
      </c>
      <c r="E6" s="58" t="s">
        <v>68</v>
      </c>
      <c r="F6" s="58" t="s">
        <v>69</v>
      </c>
      <c r="G6" s="58" t="s">
        <v>70</v>
      </c>
    </row>
    <row r="7" ht="19.5" customHeight="1" spans="1:7">
      <c r="A7" s="63" t="s">
        <v>112</v>
      </c>
      <c r="B7" s="64">
        <v>1848.68157</v>
      </c>
      <c r="C7" s="63" t="s">
        <v>11</v>
      </c>
      <c r="D7" s="64">
        <f t="shared" ref="D7:D28" si="0">SUM(E7:G7)</f>
        <v>1409.709106</v>
      </c>
      <c r="E7" s="64">
        <v>1409.709106</v>
      </c>
      <c r="F7" s="64"/>
      <c r="G7" s="64"/>
    </row>
    <row r="8" ht="19.5" customHeight="1" spans="1:7">
      <c r="A8" s="65" t="s">
        <v>113</v>
      </c>
      <c r="B8" s="64"/>
      <c r="C8" s="63" t="s">
        <v>13</v>
      </c>
      <c r="D8" s="64">
        <f t="shared" si="0"/>
        <v>0</v>
      </c>
      <c r="E8" s="64"/>
      <c r="F8" s="64"/>
      <c r="G8" s="64"/>
    </row>
    <row r="9" ht="19.5" customHeight="1" spans="1:7">
      <c r="A9" s="65" t="s">
        <v>114</v>
      </c>
      <c r="B9" s="64"/>
      <c r="C9" s="63" t="s">
        <v>15</v>
      </c>
      <c r="D9" s="64">
        <f t="shared" si="0"/>
        <v>0</v>
      </c>
      <c r="E9" s="64"/>
      <c r="F9" s="64"/>
      <c r="G9" s="64"/>
    </row>
    <row r="10" ht="19.5" customHeight="1" spans="1:7">
      <c r="A10" s="65"/>
      <c r="B10" s="66"/>
      <c r="C10" s="63" t="s">
        <v>17</v>
      </c>
      <c r="D10" s="64">
        <f t="shared" si="0"/>
        <v>0</v>
      </c>
      <c r="E10" s="64"/>
      <c r="F10" s="64"/>
      <c r="G10" s="64"/>
    </row>
    <row r="11" ht="19.5" customHeight="1" spans="1:7">
      <c r="A11" s="65"/>
      <c r="B11" s="66"/>
      <c r="C11" s="63" t="s">
        <v>19</v>
      </c>
      <c r="D11" s="64">
        <f t="shared" si="0"/>
        <v>0</v>
      </c>
      <c r="E11" s="64"/>
      <c r="F11" s="64"/>
      <c r="G11" s="64"/>
    </row>
    <row r="12" ht="19.5" customHeight="1" spans="1:7">
      <c r="A12" s="65"/>
      <c r="B12" s="66"/>
      <c r="C12" s="63" t="s">
        <v>21</v>
      </c>
      <c r="D12" s="64">
        <f t="shared" si="0"/>
        <v>0</v>
      </c>
      <c r="E12" s="64"/>
      <c r="F12" s="64"/>
      <c r="G12" s="64"/>
    </row>
    <row r="13" ht="19.5" customHeight="1" spans="1:7">
      <c r="A13" s="65"/>
      <c r="B13" s="66"/>
      <c r="C13" s="63" t="s">
        <v>23</v>
      </c>
      <c r="D13" s="64">
        <f t="shared" si="0"/>
        <v>0</v>
      </c>
      <c r="E13" s="64"/>
      <c r="F13" s="64"/>
      <c r="G13" s="64"/>
    </row>
    <row r="14" ht="19.5" customHeight="1" spans="1:7">
      <c r="A14" s="65"/>
      <c r="B14" s="66"/>
      <c r="C14" s="63" t="s">
        <v>25</v>
      </c>
      <c r="D14" s="64">
        <f t="shared" si="0"/>
        <v>220.755264</v>
      </c>
      <c r="E14" s="64">
        <v>220.755264</v>
      </c>
      <c r="F14" s="64"/>
      <c r="G14" s="64"/>
    </row>
    <row r="15" ht="19.5" customHeight="1" spans="1:7">
      <c r="A15" s="65"/>
      <c r="B15" s="66"/>
      <c r="C15" s="63" t="s">
        <v>26</v>
      </c>
      <c r="D15" s="64">
        <f t="shared" si="0"/>
        <v>0</v>
      </c>
      <c r="E15" s="64"/>
      <c r="F15" s="64"/>
      <c r="G15" s="64"/>
    </row>
    <row r="16" ht="19.5" customHeight="1" spans="1:7">
      <c r="A16" s="65"/>
      <c r="B16" s="66"/>
      <c r="C16" s="63" t="s">
        <v>27</v>
      </c>
      <c r="D16" s="64">
        <f t="shared" si="0"/>
        <v>24.3</v>
      </c>
      <c r="E16" s="64">
        <v>24.3</v>
      </c>
      <c r="F16" s="64"/>
      <c r="G16" s="64"/>
    </row>
    <row r="17" ht="19.5" customHeight="1" spans="1:7">
      <c r="A17" s="65"/>
      <c r="B17" s="66"/>
      <c r="C17" s="63" t="s">
        <v>28</v>
      </c>
      <c r="D17" s="64"/>
      <c r="E17" s="64"/>
      <c r="F17" s="64"/>
      <c r="G17" s="64"/>
    </row>
    <row r="18" ht="19.5" customHeight="1" spans="1:7">
      <c r="A18" s="63"/>
      <c r="B18" s="66"/>
      <c r="C18" s="63" t="s">
        <v>29</v>
      </c>
      <c r="D18" s="64">
        <f t="shared" si="0"/>
        <v>0</v>
      </c>
      <c r="E18" s="64"/>
      <c r="F18" s="64"/>
      <c r="G18" s="64"/>
    </row>
    <row r="19" ht="19.5" customHeight="1" spans="1:7">
      <c r="A19" s="65"/>
      <c r="B19" s="66"/>
      <c r="C19" s="63" t="s">
        <v>30</v>
      </c>
      <c r="D19" s="64">
        <f t="shared" si="0"/>
        <v>0</v>
      </c>
      <c r="E19" s="64"/>
      <c r="F19" s="64"/>
      <c r="G19" s="64"/>
    </row>
    <row r="20" ht="19.5" customHeight="1" spans="1:7">
      <c r="A20" s="67"/>
      <c r="B20" s="64"/>
      <c r="C20" s="63" t="s">
        <v>31</v>
      </c>
      <c r="D20" s="64">
        <f t="shared" si="0"/>
        <v>0</v>
      </c>
      <c r="E20" s="64"/>
      <c r="F20" s="64"/>
      <c r="G20" s="64"/>
    </row>
    <row r="21" ht="19.5" customHeight="1" spans="1:7">
      <c r="A21" s="63"/>
      <c r="B21" s="66"/>
      <c r="C21" s="63" t="s">
        <v>32</v>
      </c>
      <c r="D21" s="64">
        <f t="shared" si="0"/>
        <v>0</v>
      </c>
      <c r="E21" s="64"/>
      <c r="F21" s="64"/>
      <c r="G21" s="64"/>
    </row>
    <row r="22" ht="19.5" customHeight="1" spans="1:7">
      <c r="A22" s="63"/>
      <c r="B22" s="66"/>
      <c r="C22" s="63" t="s">
        <v>33</v>
      </c>
      <c r="D22" s="64">
        <f t="shared" si="0"/>
        <v>0</v>
      </c>
      <c r="E22" s="64"/>
      <c r="F22" s="64"/>
      <c r="G22" s="64"/>
    </row>
    <row r="23" ht="19.5" customHeight="1" spans="1:7">
      <c r="A23" s="63"/>
      <c r="B23" s="66"/>
      <c r="C23" s="63" t="s">
        <v>34</v>
      </c>
      <c r="D23" s="64">
        <f t="shared" si="0"/>
        <v>0</v>
      </c>
      <c r="E23" s="64"/>
      <c r="F23" s="64"/>
      <c r="G23" s="64"/>
    </row>
    <row r="24" ht="19.5" customHeight="1" spans="1:7">
      <c r="A24" s="63"/>
      <c r="B24" s="64"/>
      <c r="C24" s="63" t="s">
        <v>35</v>
      </c>
      <c r="D24" s="64">
        <f t="shared" si="0"/>
        <v>0</v>
      </c>
      <c r="E24" s="64"/>
      <c r="F24" s="64"/>
      <c r="G24" s="64"/>
    </row>
    <row r="25" ht="19.5" customHeight="1" spans="1:7">
      <c r="A25" s="63"/>
      <c r="B25" s="64"/>
      <c r="C25" s="63" t="s">
        <v>36</v>
      </c>
      <c r="D25" s="64">
        <f t="shared" si="0"/>
        <v>146.9172</v>
      </c>
      <c r="E25" s="64">
        <v>146.9172</v>
      </c>
      <c r="F25" s="64"/>
      <c r="G25" s="64"/>
    </row>
    <row r="26" ht="19.5" customHeight="1" spans="1:7">
      <c r="A26" s="65"/>
      <c r="B26" s="64"/>
      <c r="C26" s="63" t="s">
        <v>37</v>
      </c>
      <c r="D26" s="64">
        <f t="shared" si="0"/>
        <v>0</v>
      </c>
      <c r="E26" s="64"/>
      <c r="F26" s="64"/>
      <c r="G26" s="64"/>
    </row>
    <row r="27" ht="19.5" customHeight="1" spans="1:7">
      <c r="A27" s="63"/>
      <c r="B27" s="64"/>
      <c r="C27" s="63" t="s">
        <v>38</v>
      </c>
      <c r="D27" s="64">
        <f t="shared" si="0"/>
        <v>0</v>
      </c>
      <c r="E27" s="64"/>
      <c r="F27" s="64"/>
      <c r="G27" s="64"/>
    </row>
    <row r="28" ht="19.5" customHeight="1" spans="1:7">
      <c r="A28" s="63"/>
      <c r="B28" s="64"/>
      <c r="C28" s="63" t="s">
        <v>39</v>
      </c>
      <c r="D28" s="64">
        <f t="shared" si="0"/>
        <v>47</v>
      </c>
      <c r="E28" s="64">
        <v>47</v>
      </c>
      <c r="F28" s="64"/>
      <c r="G28" s="64"/>
    </row>
    <row r="29" ht="19.5" customHeight="1" spans="1:7">
      <c r="A29" s="63"/>
      <c r="B29" s="64"/>
      <c r="C29" s="63" t="s">
        <v>40</v>
      </c>
      <c r="D29" s="64"/>
      <c r="E29" s="64"/>
      <c r="F29" s="64"/>
      <c r="G29" s="64">
        <f>ROUND(G31-SUM(G7:G28),2)</f>
        <v>0</v>
      </c>
    </row>
    <row r="30" ht="19.5" customHeight="1" spans="1:7">
      <c r="A30" s="63"/>
      <c r="B30" s="64"/>
      <c r="C30" s="63"/>
      <c r="D30" s="64"/>
      <c r="E30" s="64"/>
      <c r="F30" s="64"/>
      <c r="G30" s="64"/>
    </row>
    <row r="31" ht="19.5" customHeight="1" spans="1:7">
      <c r="A31" s="63" t="s">
        <v>115</v>
      </c>
      <c r="B31" s="64">
        <f>SUM(B7:B9)</f>
        <v>1848.68157</v>
      </c>
      <c r="C31" s="63" t="s">
        <v>116</v>
      </c>
      <c r="D31" s="64">
        <f>D35-D33</f>
        <v>1848.68157</v>
      </c>
      <c r="E31" s="64">
        <f>E35-E33</f>
        <v>1848.68157</v>
      </c>
      <c r="F31" s="64"/>
      <c r="G31" s="64">
        <f>G35-G33</f>
        <v>0</v>
      </c>
    </row>
    <row r="32" ht="19.5" customHeight="1" spans="1:7">
      <c r="A32" s="63"/>
      <c r="B32" s="64"/>
      <c r="C32" s="63"/>
      <c r="D32" s="64"/>
      <c r="E32" s="64"/>
      <c r="F32" s="64"/>
      <c r="G32" s="64"/>
    </row>
    <row r="33" ht="19.5" customHeight="1" spans="1:7">
      <c r="A33" s="63" t="s">
        <v>48</v>
      </c>
      <c r="B33" s="64"/>
      <c r="C33" s="63" t="s">
        <v>49</v>
      </c>
      <c r="D33" s="68">
        <f>SUM(E33:G33)</f>
        <v>0</v>
      </c>
      <c r="E33" s="69"/>
      <c r="F33" s="69"/>
      <c r="G33" s="69"/>
    </row>
    <row r="34" ht="19.5" customHeight="1" spans="1:7">
      <c r="A34" s="63"/>
      <c r="B34" s="64"/>
      <c r="C34" s="63"/>
      <c r="D34" s="64"/>
      <c r="E34" s="64"/>
      <c r="F34" s="64"/>
      <c r="G34" s="64"/>
    </row>
    <row r="35" ht="19.5" customHeight="1" spans="1:7">
      <c r="A35" s="63" t="s">
        <v>117</v>
      </c>
      <c r="B35" s="64">
        <f>B31+B33</f>
        <v>1848.68157</v>
      </c>
      <c r="C35" s="63" t="s">
        <v>118</v>
      </c>
      <c r="D35" s="64">
        <f>SUM(E35:G35)</f>
        <v>1848.68157</v>
      </c>
      <c r="E35" s="70">
        <v>1848.68157</v>
      </c>
      <c r="F35" s="70"/>
      <c r="G35" s="70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workbookViewId="0">
      <pane ySplit="5" topLeftCell="A6" activePane="bottomLeft" state="frozen"/>
      <selection/>
      <selection pane="bottomLeft" activeCell="O13" sqref="O13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119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120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105</v>
      </c>
      <c r="I4" s="27"/>
      <c r="J4" s="27"/>
      <c r="K4" s="26" t="s">
        <v>106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121</v>
      </c>
      <c r="I5" s="26" t="s">
        <v>122</v>
      </c>
      <c r="J5" s="26" t="s">
        <v>123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 t="shared" ref="G6:G24" si="0">H6+K6</f>
        <v>1848.68157</v>
      </c>
      <c r="H6" s="29">
        <f t="shared" ref="H6:H24" si="1">I6+J6</f>
        <v>1729.77157</v>
      </c>
      <c r="I6" s="29">
        <v>1609.031444</v>
      </c>
      <c r="J6" s="29">
        <v>120.740126</v>
      </c>
      <c r="K6" s="29">
        <v>118.91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 t="shared" si="0"/>
        <v>1409.709106</v>
      </c>
      <c r="H7" s="29">
        <f t="shared" si="1"/>
        <v>1362.099106</v>
      </c>
      <c r="I7" s="29">
        <v>1241.35898</v>
      </c>
      <c r="J7" s="29">
        <v>120.740126</v>
      </c>
      <c r="K7" s="29">
        <v>47.61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 t="shared" si="0"/>
        <v>1398.139106</v>
      </c>
      <c r="H8" s="29">
        <f t="shared" si="1"/>
        <v>1362.099106</v>
      </c>
      <c r="I8" s="29">
        <v>1241.35898</v>
      </c>
      <c r="J8" s="29">
        <v>120.740126</v>
      </c>
      <c r="K8" s="29">
        <v>36.04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29">
        <f t="shared" si="0"/>
        <v>1398.139106</v>
      </c>
      <c r="H9" s="29">
        <f t="shared" si="1"/>
        <v>1362.099106</v>
      </c>
      <c r="I9" s="29">
        <v>1241.35898</v>
      </c>
      <c r="J9" s="29">
        <v>120.740126</v>
      </c>
      <c r="K9" s="29">
        <v>36.04</v>
      </c>
    </row>
    <row r="10" ht="19.5" customHeight="1" spans="1:11">
      <c r="A10" s="28"/>
      <c r="B10" s="28"/>
      <c r="C10" s="25"/>
      <c r="D10" s="25" t="s">
        <v>78</v>
      </c>
      <c r="E10" s="25"/>
      <c r="F10" s="28" t="s">
        <v>79</v>
      </c>
      <c r="G10" s="29">
        <f t="shared" si="0"/>
        <v>11.57</v>
      </c>
      <c r="H10" s="29">
        <f t="shared" si="1"/>
        <v>0</v>
      </c>
      <c r="I10" s="29">
        <v>0</v>
      </c>
      <c r="J10" s="29">
        <v>0</v>
      </c>
      <c r="K10" s="29">
        <v>11.57</v>
      </c>
    </row>
    <row r="11" ht="19.5" customHeight="1" spans="1:11">
      <c r="A11" s="28"/>
      <c r="B11" s="28"/>
      <c r="C11" s="25"/>
      <c r="D11" s="25"/>
      <c r="E11" s="25" t="s">
        <v>80</v>
      </c>
      <c r="F11" s="28" t="s">
        <v>81</v>
      </c>
      <c r="G11" s="29">
        <f t="shared" si="0"/>
        <v>11.57</v>
      </c>
      <c r="H11" s="29">
        <f t="shared" si="1"/>
        <v>0</v>
      </c>
      <c r="I11" s="29">
        <v>0</v>
      </c>
      <c r="J11" s="29">
        <v>0</v>
      </c>
      <c r="K11" s="29">
        <v>11.57</v>
      </c>
    </row>
    <row r="12" ht="19.5" customHeight="1" spans="1:11">
      <c r="A12" s="28"/>
      <c r="B12" s="28"/>
      <c r="C12" s="25" t="s">
        <v>82</v>
      </c>
      <c r="D12" s="25"/>
      <c r="E12" s="25"/>
      <c r="F12" s="28" t="s">
        <v>83</v>
      </c>
      <c r="G12" s="29">
        <f t="shared" si="0"/>
        <v>220.755264</v>
      </c>
      <c r="H12" s="29">
        <f t="shared" si="1"/>
        <v>220.755264</v>
      </c>
      <c r="I12" s="29">
        <v>220.755264</v>
      </c>
      <c r="J12" s="29">
        <v>0</v>
      </c>
      <c r="K12" s="29">
        <v>0</v>
      </c>
    </row>
    <row r="13" ht="19.5" customHeight="1" spans="1:11">
      <c r="A13" s="28"/>
      <c r="B13" s="28"/>
      <c r="C13" s="25"/>
      <c r="D13" s="25" t="s">
        <v>84</v>
      </c>
      <c r="E13" s="25"/>
      <c r="F13" s="28" t="s">
        <v>85</v>
      </c>
      <c r="G13" s="29">
        <f t="shared" si="0"/>
        <v>220.755264</v>
      </c>
      <c r="H13" s="29">
        <f t="shared" si="1"/>
        <v>220.755264</v>
      </c>
      <c r="I13" s="29">
        <v>220.755264</v>
      </c>
      <c r="J13" s="29">
        <v>0</v>
      </c>
      <c r="K13" s="29">
        <v>0</v>
      </c>
    </row>
    <row r="14" ht="19.5" customHeight="1" spans="1:11">
      <c r="A14" s="28"/>
      <c r="B14" s="28"/>
      <c r="C14" s="25"/>
      <c r="D14" s="25"/>
      <c r="E14" s="25" t="s">
        <v>84</v>
      </c>
      <c r="F14" s="28" t="s">
        <v>86</v>
      </c>
      <c r="G14" s="29">
        <f t="shared" si="0"/>
        <v>146.679072</v>
      </c>
      <c r="H14" s="29">
        <f t="shared" si="1"/>
        <v>146.679072</v>
      </c>
      <c r="I14" s="29">
        <v>146.679072</v>
      </c>
      <c r="J14" s="29">
        <v>0</v>
      </c>
      <c r="K14" s="29">
        <v>0</v>
      </c>
    </row>
    <row r="15" ht="19.5" customHeight="1" spans="1:11">
      <c r="A15" s="28"/>
      <c r="B15" s="28"/>
      <c r="C15" s="25"/>
      <c r="D15" s="25"/>
      <c r="E15" s="25" t="s">
        <v>87</v>
      </c>
      <c r="F15" s="28" t="s">
        <v>88</v>
      </c>
      <c r="G15" s="29">
        <f t="shared" si="0"/>
        <v>74.076192</v>
      </c>
      <c r="H15" s="29">
        <f t="shared" si="1"/>
        <v>74.076192</v>
      </c>
      <c r="I15" s="29">
        <v>74.076192</v>
      </c>
      <c r="J15" s="29">
        <v>0</v>
      </c>
      <c r="K15" s="29">
        <v>0</v>
      </c>
    </row>
    <row r="16" ht="19.5" customHeight="1" spans="1:11">
      <c r="A16" s="28"/>
      <c r="B16" s="28"/>
      <c r="C16" s="25" t="s">
        <v>89</v>
      </c>
      <c r="D16" s="25"/>
      <c r="E16" s="25"/>
      <c r="F16" s="28" t="s">
        <v>90</v>
      </c>
      <c r="G16" s="29">
        <f t="shared" si="0"/>
        <v>24.3</v>
      </c>
      <c r="H16" s="29">
        <f t="shared" si="1"/>
        <v>0</v>
      </c>
      <c r="I16" s="29">
        <v>0</v>
      </c>
      <c r="J16" s="29">
        <v>0</v>
      </c>
      <c r="K16" s="29">
        <v>24.3</v>
      </c>
    </row>
    <row r="17" ht="19.5" customHeight="1" spans="1:11">
      <c r="A17" s="28"/>
      <c r="B17" s="28"/>
      <c r="C17" s="25"/>
      <c r="D17" s="25" t="s">
        <v>91</v>
      </c>
      <c r="E17" s="25"/>
      <c r="F17" s="28" t="s">
        <v>92</v>
      </c>
      <c r="G17" s="29">
        <f t="shared" si="0"/>
        <v>24.3</v>
      </c>
      <c r="H17" s="29">
        <f t="shared" si="1"/>
        <v>0</v>
      </c>
      <c r="I17" s="29">
        <v>0</v>
      </c>
      <c r="J17" s="29">
        <v>0</v>
      </c>
      <c r="K17" s="29">
        <v>24.3</v>
      </c>
    </row>
    <row r="18" ht="19.5" customHeight="1" spans="1:11">
      <c r="A18" s="28"/>
      <c r="B18" s="28"/>
      <c r="C18" s="25"/>
      <c r="D18" s="25"/>
      <c r="E18" s="25" t="s">
        <v>74</v>
      </c>
      <c r="F18" s="28" t="s">
        <v>93</v>
      </c>
      <c r="G18" s="29">
        <f t="shared" si="0"/>
        <v>24.3</v>
      </c>
      <c r="H18" s="29">
        <f t="shared" si="1"/>
        <v>0</v>
      </c>
      <c r="I18" s="29">
        <v>0</v>
      </c>
      <c r="J18" s="29">
        <v>0</v>
      </c>
      <c r="K18" s="29">
        <v>24.3</v>
      </c>
    </row>
    <row r="19" ht="19.5" customHeight="1" spans="1:11">
      <c r="A19" s="28"/>
      <c r="B19" s="28"/>
      <c r="C19" s="25" t="s">
        <v>94</v>
      </c>
      <c r="D19" s="25"/>
      <c r="E19" s="25"/>
      <c r="F19" s="28" t="s">
        <v>95</v>
      </c>
      <c r="G19" s="29">
        <f t="shared" si="0"/>
        <v>146.9172</v>
      </c>
      <c r="H19" s="29">
        <f t="shared" si="1"/>
        <v>146.9172</v>
      </c>
      <c r="I19" s="29">
        <v>146.9172</v>
      </c>
      <c r="J19" s="29">
        <v>0</v>
      </c>
      <c r="K19" s="29">
        <v>0</v>
      </c>
    </row>
    <row r="20" ht="19.5" customHeight="1" spans="1:11">
      <c r="A20" s="28"/>
      <c r="B20" s="28"/>
      <c r="C20" s="25"/>
      <c r="D20" s="25" t="s">
        <v>91</v>
      </c>
      <c r="E20" s="25"/>
      <c r="F20" s="28" t="s">
        <v>96</v>
      </c>
      <c r="G20" s="29">
        <f t="shared" si="0"/>
        <v>146.9172</v>
      </c>
      <c r="H20" s="29">
        <f t="shared" si="1"/>
        <v>146.9172</v>
      </c>
      <c r="I20" s="29">
        <v>146.9172</v>
      </c>
      <c r="J20" s="29">
        <v>0</v>
      </c>
      <c r="K20" s="29">
        <v>0</v>
      </c>
    </row>
    <row r="21" ht="19.5" customHeight="1" spans="1:11">
      <c r="A21" s="28"/>
      <c r="B21" s="28"/>
      <c r="C21" s="25"/>
      <c r="D21" s="25"/>
      <c r="E21" s="25" t="s">
        <v>76</v>
      </c>
      <c r="F21" s="28" t="s">
        <v>97</v>
      </c>
      <c r="G21" s="29">
        <f t="shared" si="0"/>
        <v>146.9172</v>
      </c>
      <c r="H21" s="29">
        <f t="shared" si="1"/>
        <v>146.9172</v>
      </c>
      <c r="I21" s="29">
        <v>146.9172</v>
      </c>
      <c r="J21" s="29">
        <v>0</v>
      </c>
      <c r="K21" s="29">
        <v>0</v>
      </c>
    </row>
    <row r="22" ht="19.5" customHeight="1" spans="1:11">
      <c r="A22" s="28"/>
      <c r="B22" s="28"/>
      <c r="C22" s="25" t="s">
        <v>98</v>
      </c>
      <c r="D22" s="25"/>
      <c r="E22" s="25"/>
      <c r="F22" s="28" t="s">
        <v>99</v>
      </c>
      <c r="G22" s="29">
        <f t="shared" si="0"/>
        <v>47</v>
      </c>
      <c r="H22" s="29">
        <f t="shared" si="1"/>
        <v>0</v>
      </c>
      <c r="I22" s="29">
        <v>0</v>
      </c>
      <c r="J22" s="29">
        <v>0</v>
      </c>
      <c r="K22" s="29">
        <v>47</v>
      </c>
    </row>
    <row r="23" ht="19.5" customHeight="1" spans="1:11">
      <c r="A23" s="28"/>
      <c r="B23" s="28"/>
      <c r="C23" s="25"/>
      <c r="D23" s="25" t="s">
        <v>76</v>
      </c>
      <c r="E23" s="25"/>
      <c r="F23" s="28" t="s">
        <v>100</v>
      </c>
      <c r="G23" s="29">
        <f t="shared" si="0"/>
        <v>47</v>
      </c>
      <c r="H23" s="29">
        <f t="shared" si="1"/>
        <v>0</v>
      </c>
      <c r="I23" s="29">
        <v>0</v>
      </c>
      <c r="J23" s="29">
        <v>0</v>
      </c>
      <c r="K23" s="29">
        <v>47</v>
      </c>
    </row>
    <row r="24" ht="19.5" customHeight="1" spans="1:11">
      <c r="A24" s="28"/>
      <c r="B24" s="28"/>
      <c r="C24" s="25"/>
      <c r="D24" s="25"/>
      <c r="E24" s="25" t="s">
        <v>87</v>
      </c>
      <c r="F24" s="28" t="s">
        <v>101</v>
      </c>
      <c r="G24" s="29">
        <f t="shared" si="0"/>
        <v>47</v>
      </c>
      <c r="H24" s="29">
        <f t="shared" si="1"/>
        <v>0</v>
      </c>
      <c r="I24" s="29">
        <v>0</v>
      </c>
      <c r="J24" s="29">
        <v>0</v>
      </c>
      <c r="K24" s="29">
        <v>47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tabSelected="1" workbookViewId="0">
      <pane ySplit="1" topLeftCell="A2" activePane="bottomLeft" state="frozen"/>
      <selection/>
      <selection pane="bottomLeft" activeCell="H11" sqref="H11"/>
    </sheetView>
  </sheetViews>
  <sheetFormatPr defaultColWidth="8.85" defaultRowHeight="15" customHeight="1" outlineLevelCol="5"/>
  <cols>
    <col min="1" max="1" width="7.14166666666667" style="32" customWidth="1"/>
    <col min="2" max="2" width="28.575" style="32" customWidth="1"/>
    <col min="3" max="3" width="35.7083333333333" style="32" customWidth="1"/>
    <col min="4" max="6" width="28.575" style="32" customWidth="1"/>
    <col min="7" max="16384" width="8.85" style="34"/>
  </cols>
  <sheetData>
    <row r="1" customHeight="1" spans="1:1">
      <c r="A1" s="35"/>
    </row>
    <row r="2" s="45" customFormat="1" ht="45" customHeight="1" spans="1:6">
      <c r="A2" s="36" t="s">
        <v>124</v>
      </c>
      <c r="B2" s="36"/>
      <c r="C2" s="36"/>
      <c r="D2" s="36"/>
      <c r="E2" s="36"/>
      <c r="F2" s="36"/>
    </row>
    <row r="3" s="32" customFormat="1" ht="22.5" customHeight="1" spans="1:6">
      <c r="A3" s="37" t="s">
        <v>125</v>
      </c>
      <c r="B3" s="38"/>
      <c r="C3" s="38"/>
      <c r="D3" s="38"/>
      <c r="E3" s="39" t="s">
        <v>126</v>
      </c>
      <c r="F3" s="40" t="s">
        <v>127</v>
      </c>
    </row>
    <row r="4" s="32" customFormat="1" ht="22.5" customHeight="1" spans="1:6">
      <c r="A4" s="41" t="s">
        <v>128</v>
      </c>
      <c r="B4" s="41" t="s">
        <v>129</v>
      </c>
      <c r="C4" s="41"/>
      <c r="D4" s="41" t="s">
        <v>130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131</v>
      </c>
      <c r="F5" s="41" t="s">
        <v>132</v>
      </c>
    </row>
    <row r="6" s="32" customFormat="1" ht="22.5" customHeight="1" spans="1:6">
      <c r="A6" s="41" t="s">
        <v>133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1729.77157</v>
      </c>
      <c r="E7" s="44">
        <v>1609.031444</v>
      </c>
      <c r="F7" s="44">
        <v>120.740126</v>
      </c>
    </row>
    <row r="8" s="33" customFormat="1" ht="22.5" customHeight="1" spans="1:6">
      <c r="A8" s="42">
        <v>2</v>
      </c>
      <c r="B8" s="43">
        <v>301</v>
      </c>
      <c r="C8" s="43" t="s">
        <v>134</v>
      </c>
      <c r="D8" s="44">
        <v>1638.124244</v>
      </c>
      <c r="E8" s="44">
        <v>1609.031444</v>
      </c>
      <c r="F8" s="44">
        <v>29.0928</v>
      </c>
    </row>
    <row r="9" ht="22.5" customHeight="1" spans="1:6">
      <c r="A9" s="42">
        <v>3</v>
      </c>
      <c r="B9" s="43">
        <v>30101</v>
      </c>
      <c r="C9" s="43" t="s">
        <v>135</v>
      </c>
      <c r="D9" s="44">
        <v>314.8104</v>
      </c>
      <c r="E9" s="44">
        <v>314.8104</v>
      </c>
      <c r="F9" s="44">
        <v>0</v>
      </c>
    </row>
    <row r="10" ht="22.5" customHeight="1" spans="1:6">
      <c r="A10" s="42">
        <v>4</v>
      </c>
      <c r="B10" s="43">
        <v>30102</v>
      </c>
      <c r="C10" s="43" t="s">
        <v>136</v>
      </c>
      <c r="D10" s="44">
        <v>348.1046</v>
      </c>
      <c r="E10" s="44">
        <v>348.1046</v>
      </c>
      <c r="F10" s="44">
        <v>0</v>
      </c>
    </row>
    <row r="11" ht="22.5" customHeight="1" spans="1:6">
      <c r="A11" s="42">
        <v>5</v>
      </c>
      <c r="B11" s="43">
        <v>30103</v>
      </c>
      <c r="C11" s="43" t="s">
        <v>137</v>
      </c>
      <c r="D11" s="44">
        <v>13.9956</v>
      </c>
      <c r="E11" s="44">
        <v>13.9956</v>
      </c>
      <c r="F11" s="44">
        <v>0</v>
      </c>
    </row>
    <row r="12" ht="22.5" customHeight="1" spans="1:6">
      <c r="A12" s="42">
        <v>6</v>
      </c>
      <c r="B12" s="43">
        <v>30106</v>
      </c>
      <c r="C12" s="43" t="s">
        <v>138</v>
      </c>
      <c r="D12" s="44">
        <v>29.0928</v>
      </c>
      <c r="E12" s="44">
        <v>0</v>
      </c>
      <c r="F12" s="44">
        <v>29.0928</v>
      </c>
    </row>
    <row r="13" ht="22.5" customHeight="1" spans="1:6">
      <c r="A13" s="42">
        <v>7</v>
      </c>
      <c r="B13" s="43">
        <v>30107</v>
      </c>
      <c r="C13" s="43" t="s">
        <v>139</v>
      </c>
      <c r="D13" s="44">
        <v>411.0888</v>
      </c>
      <c r="E13" s="44">
        <v>411.0888</v>
      </c>
      <c r="F13" s="44">
        <v>0</v>
      </c>
    </row>
    <row r="14" ht="22.5" customHeight="1" spans="1:6">
      <c r="A14" s="42">
        <v>8</v>
      </c>
      <c r="B14" s="43">
        <v>30108</v>
      </c>
      <c r="C14" s="43" t="s">
        <v>140</v>
      </c>
      <c r="D14" s="44">
        <v>146.679072</v>
      </c>
      <c r="E14" s="44">
        <v>146.679072</v>
      </c>
      <c r="F14" s="44">
        <v>0</v>
      </c>
    </row>
    <row r="15" ht="22.5" customHeight="1" spans="1:6">
      <c r="A15" s="42">
        <v>9</v>
      </c>
      <c r="B15" s="43">
        <v>30109</v>
      </c>
      <c r="C15" s="43" t="s">
        <v>141</v>
      </c>
      <c r="D15" s="44">
        <v>74.076192</v>
      </c>
      <c r="E15" s="44">
        <v>74.076192</v>
      </c>
      <c r="F15" s="44">
        <v>0</v>
      </c>
    </row>
    <row r="16" ht="22.5" customHeight="1" spans="1:6">
      <c r="A16" s="42">
        <v>10</v>
      </c>
      <c r="B16" s="43">
        <v>30110</v>
      </c>
      <c r="C16" s="43" t="s">
        <v>142</v>
      </c>
      <c r="D16" s="44">
        <v>146.679072</v>
      </c>
      <c r="E16" s="44">
        <v>146.679072</v>
      </c>
      <c r="F16" s="44">
        <v>0</v>
      </c>
    </row>
    <row r="17" ht="22.5" customHeight="1" spans="1:6">
      <c r="A17" s="42">
        <v>11</v>
      </c>
      <c r="B17" s="43">
        <v>30112</v>
      </c>
      <c r="C17" s="43" t="s">
        <v>143</v>
      </c>
      <c r="D17" s="44">
        <v>6.680508</v>
      </c>
      <c r="E17" s="44">
        <v>6.680508</v>
      </c>
      <c r="F17" s="44">
        <v>0</v>
      </c>
    </row>
    <row r="18" ht="22.5" customHeight="1" spans="1:6">
      <c r="A18" s="42">
        <v>12</v>
      </c>
      <c r="B18" s="43">
        <v>30113</v>
      </c>
      <c r="C18" s="43" t="s">
        <v>97</v>
      </c>
      <c r="D18" s="44">
        <v>146.9172</v>
      </c>
      <c r="E18" s="44">
        <v>146.9172</v>
      </c>
      <c r="F18" s="44">
        <v>0</v>
      </c>
    </row>
    <row r="19" ht="22.5" customHeight="1" spans="1:6">
      <c r="A19" s="42">
        <v>13</v>
      </c>
      <c r="B19" s="43">
        <v>302</v>
      </c>
      <c r="C19" s="43" t="s">
        <v>144</v>
      </c>
      <c r="D19" s="44">
        <v>91.647326</v>
      </c>
      <c r="E19" s="44">
        <v>0</v>
      </c>
      <c r="F19" s="44">
        <v>91.647326</v>
      </c>
    </row>
    <row r="20" ht="22.5" customHeight="1" spans="1:6">
      <c r="A20" s="42">
        <v>14</v>
      </c>
      <c r="B20" s="43">
        <v>30201</v>
      </c>
      <c r="C20" s="43" t="s">
        <v>145</v>
      </c>
      <c r="D20" s="44">
        <v>37.523326</v>
      </c>
      <c r="E20" s="44">
        <v>0</v>
      </c>
      <c r="F20" s="44">
        <v>37.523326</v>
      </c>
    </row>
    <row r="21" ht="22.5" customHeight="1" spans="1:6">
      <c r="A21" s="42">
        <v>15</v>
      </c>
      <c r="B21" s="43">
        <v>30228</v>
      </c>
      <c r="C21" s="43" t="s">
        <v>146</v>
      </c>
      <c r="D21" s="44">
        <v>18.408</v>
      </c>
      <c r="E21" s="44">
        <v>0</v>
      </c>
      <c r="F21" s="44">
        <v>18.408</v>
      </c>
    </row>
    <row r="22" ht="22.5" customHeight="1" spans="1:6">
      <c r="A22" s="42">
        <v>16</v>
      </c>
      <c r="B22" s="43">
        <v>30231</v>
      </c>
      <c r="C22" s="43" t="s">
        <v>147</v>
      </c>
      <c r="D22" s="44">
        <v>2.5</v>
      </c>
      <c r="E22" s="44">
        <v>0</v>
      </c>
      <c r="F22" s="44">
        <v>2.5</v>
      </c>
    </row>
    <row r="23" s="33" customFormat="1" ht="22.5" customHeight="1" spans="1:6">
      <c r="A23" s="42">
        <v>17</v>
      </c>
      <c r="B23" s="43">
        <v>30239</v>
      </c>
      <c r="C23" s="43" t="s">
        <v>148</v>
      </c>
      <c r="D23" s="44">
        <v>33.216</v>
      </c>
      <c r="E23" s="44">
        <v>0</v>
      </c>
      <c r="F23" s="44">
        <v>33.216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workbookViewId="0">
      <pane ySplit="1" topLeftCell="A2" activePane="bottomLeft" state="frozen"/>
      <selection/>
      <selection pane="bottomLeft" activeCell="D19" sqref="D19"/>
    </sheetView>
  </sheetViews>
  <sheetFormatPr defaultColWidth="8.85" defaultRowHeight="15" customHeight="1" outlineLevelCol="5"/>
  <cols>
    <col min="1" max="1" width="7.14166666666667" style="32" customWidth="1"/>
    <col min="2" max="2" width="28.575" style="32" customWidth="1"/>
    <col min="3" max="3" width="42.85" style="32" customWidth="1"/>
    <col min="4" max="6" width="28.575" style="32" customWidth="1"/>
    <col min="7" max="16384" width="8.85" style="34"/>
  </cols>
  <sheetData>
    <row r="1" customHeight="1" spans="1:1">
      <c r="A1" s="35"/>
    </row>
    <row r="2" s="32" customFormat="1" ht="45" customHeight="1" spans="1:6">
      <c r="A2" s="36" t="s">
        <v>149</v>
      </c>
      <c r="B2" s="36"/>
      <c r="C2" s="36"/>
      <c r="D2" s="36"/>
      <c r="E2" s="36"/>
      <c r="F2" s="36"/>
    </row>
    <row r="3" s="32" customFormat="1" ht="22.5" customHeight="1" spans="1:6">
      <c r="A3" s="37" t="s">
        <v>125</v>
      </c>
      <c r="B3" s="38"/>
      <c r="C3" s="38"/>
      <c r="D3" s="38"/>
      <c r="E3" s="39" t="s">
        <v>126</v>
      </c>
      <c r="F3" s="40" t="s">
        <v>127</v>
      </c>
    </row>
    <row r="4" s="32" customFormat="1" ht="22.5" customHeight="1" spans="1:6">
      <c r="A4" s="41" t="s">
        <v>128</v>
      </c>
      <c r="B4" s="41" t="s">
        <v>150</v>
      </c>
      <c r="C4" s="41"/>
      <c r="D4" s="41" t="s">
        <v>151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131</v>
      </c>
      <c r="F5" s="41" t="s">
        <v>132</v>
      </c>
    </row>
    <row r="6" s="32" customFormat="1" ht="22.5" customHeight="1" spans="1:6">
      <c r="A6" s="41" t="s">
        <v>133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1729.77157</v>
      </c>
      <c r="E7" s="44">
        <v>1609.031444</v>
      </c>
      <c r="F7" s="44">
        <v>120.740126</v>
      </c>
    </row>
    <row r="8" s="33" customFormat="1" ht="22.5" customHeight="1" spans="1:6">
      <c r="A8" s="42">
        <v>2</v>
      </c>
      <c r="B8" s="43">
        <v>501</v>
      </c>
      <c r="C8" s="43" t="s">
        <v>152</v>
      </c>
      <c r="D8" s="44">
        <v>1638.124244</v>
      </c>
      <c r="E8" s="44">
        <v>1609.031444</v>
      </c>
      <c r="F8" s="44">
        <v>29.0928</v>
      </c>
    </row>
    <row r="9" ht="22.5" customHeight="1" spans="1:6">
      <c r="A9" s="42">
        <v>3</v>
      </c>
      <c r="B9" s="43">
        <v>50101</v>
      </c>
      <c r="C9" s="43" t="s">
        <v>153</v>
      </c>
      <c r="D9" s="44">
        <v>1087.9994</v>
      </c>
      <c r="E9" s="44">
        <v>1087.9994</v>
      </c>
      <c r="F9" s="44">
        <v>0</v>
      </c>
    </row>
    <row r="10" ht="22.5" customHeight="1" spans="1:6">
      <c r="A10" s="42">
        <v>4</v>
      </c>
      <c r="B10" s="43">
        <v>50102</v>
      </c>
      <c r="C10" s="43" t="s">
        <v>154</v>
      </c>
      <c r="D10" s="44">
        <v>374.114844</v>
      </c>
      <c r="E10" s="44">
        <v>374.114844</v>
      </c>
      <c r="F10" s="44">
        <v>0</v>
      </c>
    </row>
    <row r="11" ht="22.5" customHeight="1" spans="1:6">
      <c r="A11" s="42">
        <v>5</v>
      </c>
      <c r="B11" s="43">
        <v>50103</v>
      </c>
      <c r="C11" s="43" t="s">
        <v>97</v>
      </c>
      <c r="D11" s="44">
        <v>146.9172</v>
      </c>
      <c r="E11" s="44">
        <v>146.9172</v>
      </c>
      <c r="F11" s="44">
        <v>0</v>
      </c>
    </row>
    <row r="12" ht="22.5" customHeight="1" spans="1:6">
      <c r="A12" s="42">
        <v>6</v>
      </c>
      <c r="B12" s="43">
        <v>50199</v>
      </c>
      <c r="C12" s="43" t="s">
        <v>155</v>
      </c>
      <c r="D12" s="44">
        <v>29.0928</v>
      </c>
      <c r="E12" s="44">
        <v>0</v>
      </c>
      <c r="F12" s="44">
        <v>29.0928</v>
      </c>
    </row>
    <row r="13" ht="22.5" customHeight="1" spans="1:6">
      <c r="A13" s="42">
        <v>7</v>
      </c>
      <c r="B13" s="43">
        <v>502</v>
      </c>
      <c r="C13" s="43" t="s">
        <v>156</v>
      </c>
      <c r="D13" s="44">
        <v>91.647326</v>
      </c>
      <c r="E13" s="44">
        <v>0</v>
      </c>
      <c r="F13" s="44">
        <v>91.647326</v>
      </c>
    </row>
    <row r="14" ht="22.5" customHeight="1" spans="1:6">
      <c r="A14" s="42">
        <v>8</v>
      </c>
      <c r="B14" s="43">
        <v>50201</v>
      </c>
      <c r="C14" s="43" t="s">
        <v>157</v>
      </c>
      <c r="D14" s="44">
        <v>89.147326</v>
      </c>
      <c r="E14" s="44">
        <v>0</v>
      </c>
      <c r="F14" s="44">
        <v>89.147326</v>
      </c>
    </row>
    <row r="15" s="33" customFormat="1" ht="22.5" customHeight="1" spans="1:6">
      <c r="A15" s="42">
        <v>9</v>
      </c>
      <c r="B15" s="43">
        <v>50208</v>
      </c>
      <c r="C15" s="43" t="s">
        <v>147</v>
      </c>
      <c r="D15" s="44">
        <v>2.5</v>
      </c>
      <c r="E15" s="44">
        <v>0</v>
      </c>
      <c r="F15" s="44">
        <v>2.5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G19" sqref="G19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158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159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105</v>
      </c>
      <c r="I4" s="27"/>
      <c r="J4" s="27"/>
      <c r="K4" s="26" t="s">
        <v>106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121</v>
      </c>
      <c r="I5" s="26" t="s">
        <v>122</v>
      </c>
      <c r="J5" s="26" t="s">
        <v>123</v>
      </c>
      <c r="K5" s="26"/>
    </row>
    <row r="6" s="17" customFormat="1" ht="19.5" customHeight="1" spans="1:11">
      <c r="A6" s="28"/>
      <c r="B6" s="28"/>
      <c r="C6" s="25"/>
      <c r="D6" s="25"/>
      <c r="E6" s="25"/>
      <c r="F6" s="28" t="s">
        <v>71</v>
      </c>
      <c r="G6" s="29">
        <f>SUM(I6:K6)</f>
        <v>0</v>
      </c>
      <c r="H6" s="29">
        <f>I6+J6</f>
        <v>0</v>
      </c>
      <c r="I6" s="29">
        <v>0</v>
      </c>
      <c r="J6" s="29">
        <v>0</v>
      </c>
      <c r="K6" s="29"/>
    </row>
    <row r="7" ht="19.5" customHeight="1" spans="1:11">
      <c r="A7" s="28"/>
      <c r="B7" s="28"/>
      <c r="C7" s="25" t="s">
        <v>160</v>
      </c>
      <c r="D7" s="25"/>
      <c r="E7" s="25"/>
      <c r="F7" s="28" t="s">
        <v>161</v>
      </c>
      <c r="G7" s="29">
        <f>SUM(I7:K7)</f>
        <v>0</v>
      </c>
      <c r="H7" s="29">
        <f>I7+J7</f>
        <v>0</v>
      </c>
      <c r="I7" s="29">
        <v>0</v>
      </c>
      <c r="J7" s="29">
        <v>0</v>
      </c>
      <c r="K7" s="29"/>
    </row>
    <row r="8" ht="19.5" customHeight="1" spans="1:11">
      <c r="A8" s="28"/>
      <c r="B8" s="28"/>
      <c r="C8" s="25"/>
      <c r="D8" s="25" t="s">
        <v>162</v>
      </c>
      <c r="E8" s="25"/>
      <c r="F8" s="28" t="s">
        <v>163</v>
      </c>
      <c r="G8" s="29">
        <f>SUM(I8:K8)</f>
        <v>0</v>
      </c>
      <c r="H8" s="29">
        <f>I8+J8</f>
        <v>0</v>
      </c>
      <c r="I8" s="29">
        <v>0</v>
      </c>
      <c r="J8" s="29">
        <v>0</v>
      </c>
      <c r="K8" s="29"/>
    </row>
    <row r="9" ht="19.5" customHeight="1" spans="1:11">
      <c r="A9" s="28"/>
      <c r="B9" s="28"/>
      <c r="C9" s="25"/>
      <c r="D9" s="25"/>
      <c r="E9" s="25" t="s">
        <v>74</v>
      </c>
      <c r="F9" s="28" t="s">
        <v>164</v>
      </c>
      <c r="G9" s="29">
        <f>SUM(I9:K9)</f>
        <v>0</v>
      </c>
      <c r="H9" s="29">
        <f>I9+J9</f>
        <v>0</v>
      </c>
      <c r="I9" s="29">
        <v>0</v>
      </c>
      <c r="J9" s="29">
        <v>0</v>
      </c>
      <c r="K9" s="29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 </vt:lpstr>
      <vt:lpstr>07-一般公共预算财政拨款基本支出表（政府经济分类） 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2025-02-28T06:40:00Z</dcterms:created>
  <dcterms:modified xsi:type="dcterms:W3CDTF">2025-03-07T01:13:06Z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