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-一般公共预算财政拨款基本支出表（部门经济分类）" sheetId="11" r:id="rId7"/>
    <sheet name="07-一般公共预算财政拨款基本支出表（政府经济分类）" sheetId="10" r:id="rId8"/>
    <sheet name="08 - 政府性基金预算支出表" sheetId="8" r:id="rId9"/>
    <sheet name="09-部门预算财政拨款“三公”经费支出表" sheetId="9" r:id="rId10"/>
  </sheets>
  <calcPr calcId="144525"/>
</workbook>
</file>

<file path=xl/sharedStrings.xml><?xml version="1.0" encoding="utf-8"?>
<sst xmlns="http://schemas.openxmlformats.org/spreadsheetml/2006/main" count="307" uniqueCount="169">
  <si>
    <t>部门预算批复表</t>
  </si>
  <si>
    <t>二〇二四年二月</t>
  </si>
  <si>
    <t>部门预算批复表1</t>
  </si>
  <si>
    <t>收支预算总表</t>
  </si>
  <si>
    <t>部门（单位）：青岛市黄岛区机关事务服务中心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</si>
  <si>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</si>
  <si>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</si>
  <si>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</si>
  <si>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</si>
  <si>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</si>
  <si>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</si>
  <si>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</si>
  <si>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</si>
  <si>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</si>
  <si>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</si>
  <si>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</si>
  <si>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</si>
  <si>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</si>
  <si>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</si>
  <si>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</si>
  <si>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</si>
  <si>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</si>
  <si>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</si>
  <si>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</si>
  <si>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</si>
  <si>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</si>
  <si>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</si>
  <si>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</si>
  <si>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</si>
  <si>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</si>
  <si>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</si>
  <si>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</si>
  <si>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</si>
  <si>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</si>
  <si>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</si>
  <si>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</si>
  <si>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</si>
  <si>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</si>
  <si>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</si>
  <si>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</si>
  <si>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</si>
  <si>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</si>
  <si>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</si>
  <si>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</si>
  <si>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</si>
  <si>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</si>
  <si>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</si>
  <si>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</si>
  <si>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</si>
  <si>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</si>
  <si>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</si>
  <si>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</si>
  <si>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</si>
  <si>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</si>
  <si>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</si>
  <si>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</si>
  <si>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</si>
  <si>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</si>
  <si>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</si>
  <si>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</si>
  <si>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</si>
  <si>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</si>
  <si>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</si>
  <si>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</si>
  <si>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</si>
  <si>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</si>
  <si>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</si>
  <si>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</si>
  <si>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</si>
  <si>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</si>
  <si>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</si>
  <si>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</si>
  <si>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</si>
  <si>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</si>
  <si>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03</t>
  </si>
  <si>
    <t>政府办公厅（室）及相关机构事务</t>
  </si>
  <si>
    <t>机关服务</t>
  </si>
  <si>
    <t>50</t>
  </si>
  <si>
    <t>事业运行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</si>
  <si>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</si>
  <si>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</si>
  <si>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</si>
  <si>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</si>
  <si>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</si>
  <si>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</si>
  <si>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住房保障支出</t>
  </si>
  <si>
    <t>02</t>
  </si>
  <si>
    <t>住房改革支出</t>
  </si>
  <si>
    <t>01</t>
  </si>
  <si>
    <t>住房公积金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</si>
  <si>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</si>
  <si>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</si>
  <si>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</si>
  <si>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</si>
  <si>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</si>
  <si>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</si>
  <si>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</si>
  <si>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</si>
  <si>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</si>
  <si>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</si>
  <si>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</si>
  <si>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</si>
  <si>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</si>
  <si>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</si>
  <si>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</si>
  <si>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</si>
  <si>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</si>
  <si>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</si>
  <si>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</si>
  <si>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</si>
  <si>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</si>
  <si>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</si>
  <si>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一般公共预算财政拨款基本支出表（部门经济分类）</t>
  </si>
  <si>
    <t>预算单位编码及名称：[251]青岛市黄岛区机关事务服务中心</t>
  </si>
  <si>
    <t>预算年度：2025</t>
  </si>
  <si>
    <t>金额单位：万元</t>
  </si>
  <si>
    <t>序号</t>
  </si>
  <si>
    <t>支出部门经济分类科目</t>
  </si>
  <si>
    <t>一般公共预算基本支出</t>
  </si>
  <si>
    <t>人员经费</t>
  </si>
  <si>
    <t>公用经费</t>
  </si>
  <si>
    <t>栏次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</si>
  <si>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</si>
  <si>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</si>
  <si>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</si>
  <si>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</si>
  <si>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</si>
  <si>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</si>
  <si>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</si>
  <si>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</si>
  <si>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</si>
  <si>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</si>
  <si>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办公费</t>
  </si>
  <si>
    <t>印刷费</t>
  </si>
  <si>
    <t>咨询费</t>
  </si>
  <si>
    <t>邮电费</t>
  </si>
  <si>
    <t>差旅费</t>
  </si>
  <si>
    <t>公务接待费</t>
  </si>
  <si>
    <t>工会经费</t>
  </si>
  <si>
    <t>公务用车运行维护费</t>
  </si>
  <si>
    <t>其他交通费用</t>
  </si>
  <si>
    <t>其他商品和服务支出</t>
  </si>
  <si>
    <t>对个人和家庭的补助</t>
  </si>
  <si>
    <t>退休费</t>
  </si>
  <si>
    <t>医疗费补助</t>
  </si>
  <si>
    <t>其他对个人和家庭的补助</t>
  </si>
  <si>
    <t>资本性支出</t>
  </si>
  <si>
    <t>办公设备购置</t>
  </si>
  <si>
    <t>一般公共预算财政拨款基本支出表（政府经济分类）</t>
  </si>
  <si>
    <t>政府经济分类科目</t>
  </si>
  <si>
    <t>本年一般公共预算基本支出</t>
  </si>
  <si>
    <t>对事业单位经常性补助</t>
  </si>
  <si>
    <t>对事业单位资本性补助</t>
  </si>
  <si>
    <t>资本性支出（一）</t>
  </si>
  <si>
    <t>社会福利和救助</t>
  </si>
  <si>
    <t>离退休费</t>
  </si>
  <si>
    <t>部门预算批复表7</t>
  </si>
  <si>
    <t>政府性基金预算支出表</t>
  </si>
  <si>
    <t>部门预算财政拨款“三公”经费支出表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</si>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</sst>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#,##0.00_ ;\-#,##0.00;;"/>
    <numFmt numFmtId="178" formatCode="\ #,##0.00;\ \-#,##0.00;\ &quot;&quot;??;@"/>
    <numFmt numFmtId="179" formatCode="\ #,##0.00_ ;\-#,##0.00;;"/>
  </numFmts>
  <fonts count="39">
    <font>
      <sz val="11"/>
      <color rgb="FF000000"/>
      <name val="Calibri"/>
      <charset val="134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Calibri"/>
      <charset val="134"/>
    </font>
    <font>
      <b/>
      <sz val="20"/>
      <name val="宋体"/>
      <charset val="134"/>
    </font>
    <font>
      <b/>
      <sz val="11"/>
      <name val="黑体"/>
      <charset val="134"/>
    </font>
    <font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0"/>
      <name val="宋体"/>
      <charset val="134"/>
      <scheme val="minor"/>
    </font>
    <font>
      <sz val="2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rgb="FF3F3F76"/>
      <name val="Calibri"/>
      <charset val="134"/>
    </font>
    <font>
      <sz val="11"/>
      <color rgb="FF9C0006"/>
      <name val="Calibri"/>
      <charset val="134"/>
    </font>
    <font>
      <sz val="11"/>
      <color rgb="FFFFFFFF"/>
      <name val="Calibri"/>
      <charset val="134"/>
    </font>
    <font>
      <u/>
      <sz val="11"/>
      <color rgb="FF0000FF"/>
      <name val="Calibri"/>
      <charset val="134"/>
    </font>
    <font>
      <u/>
      <sz val="11"/>
      <color rgb="FF800080"/>
      <name val="Calibri"/>
      <charset val="134"/>
    </font>
    <font>
      <b/>
      <sz val="11"/>
      <color rgb="FF44546A"/>
      <name val="Calibri"/>
      <charset val="134"/>
    </font>
    <font>
      <sz val="11"/>
      <color rgb="FFFF0000"/>
      <name val="Calibri"/>
      <charset val="134"/>
    </font>
    <font>
      <b/>
      <sz val="18"/>
      <color rgb="FF44546A"/>
      <name val="Calibri"/>
      <charset val="134"/>
    </font>
    <font>
      <i/>
      <sz val="11"/>
      <color rgb="FF7F7F7F"/>
      <name val="Calibri"/>
      <charset val="134"/>
    </font>
    <font>
      <b/>
      <sz val="15"/>
      <color rgb="FF44546A"/>
      <name val="Calibri"/>
      <charset val="134"/>
    </font>
    <font>
      <b/>
      <sz val="13"/>
      <color rgb="FF44546A"/>
      <name val="Calibri"/>
      <charset val="134"/>
    </font>
    <font>
      <b/>
      <sz val="11"/>
      <color rgb="FF3F3F3F"/>
      <name val="Calibri"/>
      <charset val="134"/>
    </font>
    <font>
      <b/>
      <sz val="11"/>
      <color rgb="FFFA7D00"/>
      <name val="Calibri"/>
      <charset val="134"/>
    </font>
    <font>
      <b/>
      <sz val="11"/>
      <color rgb="FFFFFFFF"/>
      <name val="Calibri"/>
      <charset val="134"/>
    </font>
    <font>
      <sz val="11"/>
      <color rgb="FFFA7D00"/>
      <name val="Calibri"/>
      <charset val="134"/>
    </font>
    <font>
      <b/>
      <sz val="11"/>
      <color rgb="FF000000"/>
      <name val="Calibri"/>
      <charset val="134"/>
    </font>
    <font>
      <sz val="11"/>
      <color rgb="FF006100"/>
      <name val="Calibri"/>
      <charset val="134"/>
    </font>
    <font>
      <sz val="11"/>
      <color rgb="FF9C65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top"/>
    </xf>
    <xf numFmtId="42" fontId="4" fillId="0" borderId="0">
      <alignment vertical="top"/>
    </xf>
    <xf numFmtId="0" fontId="0" fillId="4" borderId="0">
      <alignment vertical="top"/>
    </xf>
    <xf numFmtId="0" fontId="21" fillId="5" borderId="11">
      <alignment vertical="top"/>
    </xf>
    <xf numFmtId="176" fontId="4" fillId="0" borderId="0">
      <alignment vertical="top"/>
    </xf>
    <xf numFmtId="41" fontId="4" fillId="0" borderId="0">
      <alignment vertical="top"/>
    </xf>
    <xf numFmtId="0" fontId="0" fillId="6" borderId="0">
      <alignment vertical="top"/>
    </xf>
    <xf numFmtId="0" fontId="22" fillId="7" borderId="0">
      <alignment vertical="top"/>
    </xf>
    <xf numFmtId="43" fontId="4" fillId="0" borderId="0">
      <alignment vertical="top"/>
    </xf>
    <xf numFmtId="0" fontId="23" fillId="8" borderId="0">
      <alignment vertical="top"/>
    </xf>
    <xf numFmtId="0" fontId="24" fillId="0" borderId="0">
      <alignment vertical="top"/>
    </xf>
    <xf numFmtId="9" fontId="4" fillId="0" borderId="0">
      <alignment vertical="top"/>
    </xf>
    <xf numFmtId="0" fontId="25" fillId="0" borderId="0">
      <alignment vertical="top"/>
    </xf>
    <xf numFmtId="0" fontId="4" fillId="9" borderId="0">
      <alignment vertical="top"/>
    </xf>
    <xf numFmtId="0" fontId="23" fillId="10" borderId="0">
      <alignment vertical="top"/>
    </xf>
    <xf numFmtId="0" fontId="26" fillId="0" borderId="0">
      <alignment vertical="top"/>
    </xf>
    <xf numFmtId="0" fontId="27" fillId="0" borderId="0">
      <alignment vertical="top"/>
    </xf>
    <xf numFmtId="0" fontId="28" fillId="0" borderId="0">
      <alignment vertical="top"/>
    </xf>
    <xf numFmtId="0" fontId="29" fillId="0" borderId="0">
      <alignment vertical="top"/>
    </xf>
    <xf numFmtId="0" fontId="30" fillId="0" borderId="12">
      <alignment vertical="top"/>
    </xf>
    <xf numFmtId="0" fontId="31" fillId="0" borderId="12">
      <alignment vertical="top"/>
    </xf>
    <xf numFmtId="0" fontId="23" fillId="11" borderId="0">
      <alignment vertical="top"/>
    </xf>
    <xf numFmtId="0" fontId="26" fillId="0" borderId="13">
      <alignment vertical="top"/>
    </xf>
    <xf numFmtId="0" fontId="23" fillId="12" borderId="0">
      <alignment vertical="top"/>
    </xf>
    <xf numFmtId="0" fontId="32" fillId="13" borderId="14">
      <alignment vertical="top"/>
    </xf>
    <xf numFmtId="0" fontId="33" fillId="13" borderId="11">
      <alignment vertical="top"/>
    </xf>
    <xf numFmtId="0" fontId="34" fillId="14" borderId="15">
      <alignment vertical="top"/>
    </xf>
    <xf numFmtId="0" fontId="0" fillId="15" borderId="0">
      <alignment vertical="top"/>
    </xf>
    <xf numFmtId="0" fontId="23" fillId="16" borderId="0">
      <alignment vertical="top"/>
    </xf>
    <xf numFmtId="0" fontId="35" fillId="0" borderId="16">
      <alignment vertical="top"/>
    </xf>
    <xf numFmtId="0" fontId="36" fillId="0" borderId="17">
      <alignment vertical="top"/>
    </xf>
    <xf numFmtId="0" fontId="37" fillId="17" borderId="0">
      <alignment vertical="top"/>
    </xf>
    <xf numFmtId="0" fontId="38" fillId="18" borderId="0">
      <alignment vertical="top"/>
    </xf>
    <xf numFmtId="0" fontId="0" fillId="19" borderId="0">
      <alignment vertical="top"/>
    </xf>
    <xf numFmtId="0" fontId="23" fillId="20" borderId="0">
      <alignment vertical="top"/>
    </xf>
    <xf numFmtId="0" fontId="0" fillId="21" borderId="0">
      <alignment vertical="top"/>
    </xf>
    <xf numFmtId="0" fontId="0" fillId="22" borderId="0">
      <alignment vertical="top"/>
    </xf>
    <xf numFmtId="0" fontId="0" fillId="23" borderId="0">
      <alignment vertical="top"/>
    </xf>
    <xf numFmtId="0" fontId="0" fillId="24" borderId="0">
      <alignment vertical="top"/>
    </xf>
    <xf numFmtId="0" fontId="23" fillId="14" borderId="0">
      <alignment vertical="top"/>
    </xf>
    <xf numFmtId="0" fontId="23" fillId="25" borderId="0">
      <alignment vertical="top"/>
    </xf>
    <xf numFmtId="0" fontId="0" fillId="26" borderId="0">
      <alignment vertical="top"/>
    </xf>
    <xf numFmtId="0" fontId="0" fillId="27" borderId="0">
      <alignment vertical="top"/>
    </xf>
    <xf numFmtId="0" fontId="23" fillId="28" borderId="0">
      <alignment vertical="top"/>
    </xf>
    <xf numFmtId="0" fontId="0" fillId="29" borderId="0">
      <alignment vertical="top"/>
    </xf>
    <xf numFmtId="0" fontId="23" fillId="30" borderId="0">
      <alignment vertical="top"/>
    </xf>
    <xf numFmtId="0" fontId="23" fillId="31" borderId="0">
      <alignment vertical="top"/>
    </xf>
    <xf numFmtId="0" fontId="0" fillId="32" borderId="0">
      <alignment vertical="top"/>
    </xf>
    <xf numFmtId="0" fontId="23" fillId="33" borderId="0">
      <alignment vertical="top"/>
    </xf>
  </cellStyleXfs>
  <cellXfs count="105">
    <xf numFmtId="0" fontId="0" fillId="0" borderId="0" xfId="0" applyAlignme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49" fontId="8" fillId="0" borderId="5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left" vertical="center"/>
    </xf>
    <xf numFmtId="177" fontId="8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0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9" fillId="0" borderId="0" xfId="0" applyFont="1" applyAlignme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3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/>
    </xf>
    <xf numFmtId="0" fontId="14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78" fontId="13" fillId="0" borderId="1" xfId="0" applyNumberFormat="1" applyFont="1" applyBorder="1" applyAlignment="1">
      <alignment horizontal="right" vertical="center"/>
    </xf>
    <xf numFmtId="178" fontId="8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178" fontId="13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/>
    <xf numFmtId="178" fontId="13" fillId="0" borderId="1" xfId="0" applyNumberFormat="1" applyFont="1" applyBorder="1" applyAlignment="1"/>
    <xf numFmtId="177" fontId="13" fillId="0" borderId="1" xfId="0" applyNumberFormat="1" applyFont="1" applyBorder="1" applyAlignment="1"/>
    <xf numFmtId="177" fontId="13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9" fillId="0" borderId="0" xfId="0" applyFont="1" applyAlignment="1">
      <alignment horizontal="right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179" fontId="8" fillId="0" borderId="1" xfId="0" applyNumberFormat="1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179" fontId="8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177" fontId="8" fillId="0" borderId="8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vertical="top" wrapText="1"/>
    </xf>
    <xf numFmtId="0" fontId="4" fillId="0" borderId="0" xfId="0" applyFont="1" applyAlignment="1">
      <alignment horizontal="right"/>
    </xf>
    <xf numFmtId="0" fontId="7" fillId="0" borderId="0" xfId="0" applyFont="1" applyAlignment="1">
      <alignment vertical="top"/>
    </xf>
    <xf numFmtId="179" fontId="8" fillId="0" borderId="1" xfId="0" applyNumberFormat="1" applyFont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177" fontId="8" fillId="0" borderId="8" xfId="0" applyNumberFormat="1" applyFont="1" applyBorder="1" applyAlignment="1">
      <alignment horizontal="right" vertical="center"/>
    </xf>
    <xf numFmtId="0" fontId="0" fillId="0" borderId="10" xfId="0" applyBorder="1" applyAlignment="1">
      <alignment vertical="top"/>
    </xf>
    <xf numFmtId="0" fontId="8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49" fontId="8" fillId="3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/>
    </xf>
    <xf numFmtId="0" fontId="17" fillId="0" borderId="0" xfId="0" applyFont="1" applyAlignment="1"/>
    <xf numFmtId="0" fontId="18" fillId="0" borderId="0" xfId="0" applyFont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tabSelected="1" workbookViewId="0">
      <selection activeCell="A1" sqref="A1"/>
    </sheetView>
  </sheetViews>
  <sheetFormatPr defaultColWidth="8.78095238095238" defaultRowHeight="15" customHeight="1"/>
  <sheetData>
    <row r="1" ht="25.5" customHeight="1" spans="1:16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ht="25.5" customHeight="1" spans="1:16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1"/>
    </row>
    <row r="3" ht="25.5" customHeight="1" spans="1:16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1"/>
    </row>
    <row r="4" ht="25.5" customHeight="1" spans="1:16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1"/>
    </row>
    <row r="5" ht="25.5" customHeight="1" spans="1:16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1"/>
    </row>
    <row r="6" ht="46.5" customHeight="1" spans="1:16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ht="25.5" customHeight="1" spans="1:16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1"/>
    </row>
    <row r="8" ht="25.5" customHeight="1" spans="1:16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1"/>
    </row>
    <row r="9" ht="25.5" customHeight="1" spans="1:16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1"/>
    </row>
    <row r="10" ht="25.5" customHeight="1" spans="1:16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1"/>
    </row>
    <row r="11" ht="30" customHeight="1" spans="1:16">
      <c r="A11" s="102"/>
      <c r="B11" s="102"/>
      <c r="C11" s="102"/>
      <c r="D11" s="102"/>
      <c r="E11" s="102"/>
      <c r="F11" s="102"/>
      <c r="G11" s="104" t="s">
        <v>1</v>
      </c>
      <c r="H11" s="104"/>
      <c r="I11" s="104"/>
      <c r="J11" s="104"/>
      <c r="K11" s="102"/>
      <c r="L11" s="102"/>
      <c r="M11" s="102"/>
      <c r="N11" s="102"/>
      <c r="O11" s="102"/>
      <c r="P11" s="101"/>
    </row>
    <row r="12" ht="25.5" customHeight="1" spans="1:16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1"/>
    </row>
    <row r="13" ht="25.5" customHeight="1" spans="1:16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1"/>
    </row>
    <row r="14" ht="25.5" customHeight="1" spans="1:16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1"/>
    </row>
    <row r="15" ht="25.5" customHeight="1" spans="1:16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1"/>
    </row>
    <row r="16" ht="25.5" customHeight="1" spans="1:16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1"/>
    </row>
    <row r="17" ht="25.5" customHeight="1" spans="1:16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1"/>
    </row>
    <row r="18" ht="25.5" customHeight="1" spans="1:16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1"/>
    </row>
    <row r="19" ht="25.5" customHeight="1" spans="1:16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1"/>
    </row>
  </sheetData>
  <mergeCells count="2">
    <mergeCell ref="A6:P6"/>
    <mergeCell ref="G11:J11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pane ySplit="1" topLeftCell="A2" activePane="bottomLeft" state="frozen"/>
      <selection/>
      <selection pane="bottomLeft" activeCell="C27" sqref="C27"/>
    </sheetView>
  </sheetViews>
  <sheetFormatPr defaultColWidth="8" defaultRowHeight="15" customHeight="1" outlineLevelCol="5"/>
  <cols>
    <col min="1" max="1" width="21.447619047619" style="1" customWidth="1"/>
    <col min="2" max="2" width="35.6666666666667" style="1" customWidth="1"/>
    <col min="3" max="6" width="28.552380952381" style="3" customWidth="1"/>
  </cols>
  <sheetData>
    <row r="1" customHeight="1" spans="1:1">
      <c r="A1" s="4"/>
    </row>
    <row r="2" s="1" customFormat="1" ht="45" customHeight="1" spans="1:6">
      <c r="A2" s="5" t="s">
        <v>158</v>
      </c>
      <c r="B2" s="5"/>
      <c r="C2" s="5"/>
      <c r="D2" s="5"/>
      <c r="E2" s="5"/>
      <c r="F2" s="5"/>
    </row>
    <row r="3" s="1" customFormat="1" ht="22.5" customHeight="1" spans="1:6">
      <c r="A3" s="6" t="s">
        <v>113</v>
      </c>
      <c r="B3" s="7"/>
      <c r="C3" s="7"/>
      <c r="D3" s="7"/>
      <c r="E3" s="8" t="s">
        <v>114</v>
      </c>
      <c r="F3" s="9" t="s">
        <v>115</v>
      </c>
    </row>
    <row r="4" s="1" customFormat="1" ht="22.5" customHeight="1" spans="1:6">
      <c r="A4" s="10" t="s">
        <v>116</v>
      </c>
      <c r="B4" s="10" t="s">
        <v>99</v>
      </c>
      <c r="C4" s="10" t="s">
        <v>159</v>
      </c>
      <c r="D4" s="10"/>
      <c r="E4" s="10"/>
      <c r="F4" s="10"/>
    </row>
    <row r="5" s="1" customFormat="1" ht="22.5" customHeight="1" spans="1:6">
      <c r="A5" s="10"/>
      <c r="B5" s="10"/>
      <c r="C5" s="10" t="s">
        <v>58</v>
      </c>
      <c r="D5" s="10" t="s">
        <v>160</v>
      </c>
      <c r="E5" s="10" t="s">
        <v>161</v>
      </c>
      <c r="F5" s="10" t="s">
        <v>162</v>
      </c>
    </row>
    <row r="6" s="1" customFormat="1" ht="22.5" customHeight="1" spans="1:6">
      <c r="A6" s="10" t="s">
        <v>121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</row>
    <row r="7" s="2" customFormat="1" ht="22.5" customHeight="1" spans="1:6">
      <c r="A7" s="11">
        <v>1</v>
      </c>
      <c r="B7" s="12" t="s">
        <v>58</v>
      </c>
      <c r="C7" s="13">
        <f t="shared" ref="C7:C13" si="0">SUM(D7,E7,F7)</f>
        <v>78.1</v>
      </c>
      <c r="D7" s="13">
        <f>D8</f>
        <v>78.1</v>
      </c>
      <c r="E7" s="13">
        <f>E8</f>
        <v>0</v>
      </c>
      <c r="F7" s="13">
        <f>F8</f>
        <v>0</v>
      </c>
    </row>
    <row r="8" s="2" customFormat="1" ht="22.5" customHeight="1" spans="1:6">
      <c r="A8" s="11">
        <v>2</v>
      </c>
      <c r="B8" s="12" t="s">
        <v>163</v>
      </c>
      <c r="C8" s="13">
        <f t="shared" si="0"/>
        <v>78.1</v>
      </c>
      <c r="D8" s="13">
        <f>SUM(D9,D11,D12,D13)</f>
        <v>78.1</v>
      </c>
      <c r="E8" s="13">
        <f>SUM(E9,E11,E12,E13)</f>
        <v>0</v>
      </c>
      <c r="F8" s="13">
        <f>SUM(F9,F11,F12,F13)</f>
        <v>0</v>
      </c>
    </row>
    <row r="9" s="2" customFormat="1" ht="22.5" customHeight="1" spans="1:6">
      <c r="A9" s="11">
        <v>3</v>
      </c>
      <c r="B9" s="12" t="s">
        <v>164</v>
      </c>
      <c r="C9" s="13">
        <f t="shared" si="0"/>
        <v>0</v>
      </c>
      <c r="D9" s="13">
        <v>0</v>
      </c>
      <c r="E9" s="13">
        <v>0</v>
      </c>
      <c r="F9" s="13">
        <v>0</v>
      </c>
    </row>
    <row r="10" s="2" customFormat="1" ht="22.5" customHeight="1" spans="1:6">
      <c r="A10" s="11">
        <v>4</v>
      </c>
      <c r="B10" s="12" t="s">
        <v>165</v>
      </c>
      <c r="C10" s="13">
        <f t="shared" si="0"/>
        <v>77.5</v>
      </c>
      <c r="D10" s="13">
        <f>SUM(D11,D12)</f>
        <v>77.5</v>
      </c>
      <c r="E10" s="13">
        <f>SUM(E11,E12)</f>
        <v>0</v>
      </c>
      <c r="F10" s="13">
        <f>SUM(F11,F12)</f>
        <v>0</v>
      </c>
    </row>
    <row r="11" s="2" customFormat="1" ht="22.5" customHeight="1" spans="1:6">
      <c r="A11" s="11">
        <v>5</v>
      </c>
      <c r="B11" s="12" t="s">
        <v>166</v>
      </c>
      <c r="C11" s="13">
        <f t="shared" si="0"/>
        <v>0</v>
      </c>
      <c r="D11" s="13">
        <v>0</v>
      </c>
      <c r="E11" s="13">
        <v>0</v>
      </c>
      <c r="F11" s="13">
        <v>0</v>
      </c>
    </row>
    <row r="12" s="2" customFormat="1" ht="22.5" customHeight="1" spans="1:6">
      <c r="A12" s="11">
        <v>6</v>
      </c>
      <c r="B12" s="12" t="s">
        <v>167</v>
      </c>
      <c r="C12" s="13">
        <f t="shared" si="0"/>
        <v>77.5</v>
      </c>
      <c r="D12" s="13">
        <v>77.5</v>
      </c>
      <c r="E12" s="13">
        <v>0</v>
      </c>
      <c r="F12" s="13">
        <v>0</v>
      </c>
    </row>
    <row r="13" s="2" customFormat="1" ht="22.5" customHeight="1" spans="1:6">
      <c r="A13" s="11">
        <v>7</v>
      </c>
      <c r="B13" s="12" t="s">
        <v>168</v>
      </c>
      <c r="C13" s="13">
        <f t="shared" si="0"/>
        <v>0.6</v>
      </c>
      <c r="D13" s="13">
        <v>0.6</v>
      </c>
      <c r="E13" s="13">
        <v>0</v>
      </c>
      <c r="F13" s="13">
        <v>0</v>
      </c>
    </row>
    <row r="14" s="2" customFormat="1" ht="22.5" customHeight="1" spans="1:6">
      <c r="A14" s="11"/>
      <c r="B14" s="12"/>
      <c r="C14" s="14"/>
      <c r="D14" s="14"/>
      <c r="E14" s="14"/>
      <c r="F14" s="14"/>
    </row>
  </sheetData>
  <mergeCells count="5">
    <mergeCell ref="A2:F2"/>
    <mergeCell ref="A3:D3"/>
    <mergeCell ref="C4:F4"/>
    <mergeCell ref="A4:A5"/>
    <mergeCell ref="B4:B5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8.78095238095238" defaultRowHeight="15" customHeight="1" outlineLevelCol="3"/>
  <cols>
    <col min="1" max="1" width="34.3333333333333" customWidth="1"/>
    <col min="2" max="2" width="18.552380952381" customWidth="1"/>
    <col min="3" max="3" width="34.3333333333333" customWidth="1"/>
    <col min="4" max="4" width="18.552380952381" customWidth="1"/>
  </cols>
  <sheetData>
    <row r="1" s="17" customFormat="1" customHeight="1" spans="1:4">
      <c r="A1" s="19" t="s">
        <v>2</v>
      </c>
      <c r="B1" s="19"/>
      <c r="C1" s="19"/>
      <c r="D1" s="19"/>
    </row>
    <row r="2" s="71" customFormat="1" ht="40.5" customHeight="1" spans="1:4">
      <c r="A2" s="21" t="s">
        <v>3</v>
      </c>
      <c r="B2" s="87"/>
      <c r="C2" s="87"/>
      <c r="D2" s="87"/>
    </row>
    <row r="3" s="17" customFormat="1" ht="21" customHeight="1" spans="1:4">
      <c r="A3" s="30" t="s">
        <v>4</v>
      </c>
      <c r="B3" s="30"/>
      <c r="C3" s="95"/>
      <c r="D3" s="31" t="s">
        <v>5</v>
      </c>
    </row>
    <row r="4" s="93" customFormat="1" ht="21" customHeight="1" spans="1:4">
      <c r="A4" s="96" t="s">
        <v>6</v>
      </c>
      <c r="B4" s="97"/>
      <c r="C4" s="96" t="s">
        <v>7</v>
      </c>
      <c r="D4" s="97"/>
    </row>
    <row r="5" s="94" customFormat="1" ht="21" customHeight="1" spans="1:4">
      <c r="A5" s="96" t="s">
        <v>8</v>
      </c>
      <c r="B5" s="96" t="s">
        <v>9</v>
      </c>
      <c r="C5" s="96" t="s">
        <v>8</v>
      </c>
      <c r="D5" s="96" t="s">
        <v>9</v>
      </c>
    </row>
    <row r="6" ht="21" customHeight="1" spans="1:4">
      <c r="A6" s="98" t="s">
        <v>10</v>
      </c>
      <c r="B6" s="64">
        <v>16640.050912</v>
      </c>
      <c r="C6" s="99" t="s">
        <v>11</v>
      </c>
      <c r="D6" s="64">
        <v>16344.583456</v>
      </c>
    </row>
    <row r="7" s="17" customFormat="1" ht="21" customHeight="1" spans="1:4">
      <c r="A7" s="28" t="s">
        <v>12</v>
      </c>
      <c r="B7" s="64">
        <v>16640.050912</v>
      </c>
      <c r="C7" s="99" t="s">
        <v>13</v>
      </c>
      <c r="D7" s="64"/>
    </row>
    <row r="8" s="17" customFormat="1" ht="21" customHeight="1" spans="1:4">
      <c r="A8" s="28" t="s">
        <v>14</v>
      </c>
      <c r="B8" s="64"/>
      <c r="C8" s="99" t="s">
        <v>15</v>
      </c>
      <c r="D8" s="64"/>
    </row>
    <row r="9" s="17" customFormat="1" ht="21" customHeight="1" spans="1:4">
      <c r="A9" s="28" t="s">
        <v>16</v>
      </c>
      <c r="B9" s="64"/>
      <c r="C9" s="99" t="s">
        <v>17</v>
      </c>
      <c r="D9" s="64"/>
    </row>
    <row r="10" s="17" customFormat="1" ht="21" customHeight="1" spans="1:4">
      <c r="A10" s="28" t="s">
        <v>18</v>
      </c>
      <c r="B10" s="64"/>
      <c r="C10" s="99" t="s">
        <v>19</v>
      </c>
      <c r="D10" s="64"/>
    </row>
    <row r="11" s="17" customFormat="1" ht="21" customHeight="1" spans="1:4">
      <c r="A11" s="28" t="s">
        <v>20</v>
      </c>
      <c r="B11" s="64"/>
      <c r="C11" s="99" t="s">
        <v>21</v>
      </c>
      <c r="D11" s="64"/>
    </row>
    <row r="12" s="17" customFormat="1" ht="21" customHeight="1" spans="1:4">
      <c r="A12" s="28" t="s">
        <v>22</v>
      </c>
      <c r="B12" s="64"/>
      <c r="C12" s="99" t="s">
        <v>23</v>
      </c>
      <c r="D12" s="64"/>
    </row>
    <row r="13" s="17" customFormat="1" ht="21" customHeight="1" spans="1:4">
      <c r="A13" s="28" t="s">
        <v>24</v>
      </c>
      <c r="B13" s="64"/>
      <c r="C13" s="99" t="s">
        <v>25</v>
      </c>
      <c r="D13" s="64">
        <v>176.173056</v>
      </c>
    </row>
    <row r="14" s="17" customFormat="1" ht="21" customHeight="1" spans="1:4">
      <c r="A14" s="28"/>
      <c r="B14" s="64"/>
      <c r="C14" s="99" t="s">
        <v>26</v>
      </c>
      <c r="D14" s="64"/>
    </row>
    <row r="15" s="17" customFormat="1" ht="21" customHeight="1" spans="1:4">
      <c r="A15" s="28"/>
      <c r="B15" s="64"/>
      <c r="C15" s="99" t="s">
        <v>27</v>
      </c>
      <c r="D15" s="64"/>
    </row>
    <row r="16" s="17" customFormat="1" ht="21" customHeight="1" spans="1:4">
      <c r="A16" s="28"/>
      <c r="B16" s="64"/>
      <c r="C16" s="99" t="s">
        <v>28</v>
      </c>
      <c r="D16" s="64"/>
    </row>
    <row r="17" s="17" customFormat="1" ht="21" customHeight="1" spans="1:4">
      <c r="A17" s="28"/>
      <c r="B17" s="64"/>
      <c r="C17" s="99" t="s">
        <v>29</v>
      </c>
      <c r="D17" s="64"/>
    </row>
    <row r="18" s="17" customFormat="1" ht="21" customHeight="1" spans="1:4">
      <c r="A18" s="28"/>
      <c r="B18" s="64"/>
      <c r="C18" s="99" t="s">
        <v>30</v>
      </c>
      <c r="D18" s="64"/>
    </row>
    <row r="19" s="17" customFormat="1" ht="21" customHeight="1" spans="1:4">
      <c r="A19" s="28"/>
      <c r="B19" s="64"/>
      <c r="C19" s="99" t="s">
        <v>31</v>
      </c>
      <c r="D19" s="64"/>
    </row>
    <row r="20" s="17" customFormat="1" ht="21" customHeight="1" spans="1:4">
      <c r="A20" s="28"/>
      <c r="B20" s="64"/>
      <c r="C20" s="99" t="s">
        <v>32</v>
      </c>
      <c r="D20" s="64"/>
    </row>
    <row r="21" s="17" customFormat="1" ht="21" customHeight="1" spans="1:4">
      <c r="A21" s="28"/>
      <c r="B21" s="64"/>
      <c r="C21" s="99" t="s">
        <v>33</v>
      </c>
      <c r="D21" s="64"/>
    </row>
    <row r="22" s="17" customFormat="1" ht="21" customHeight="1" spans="1:4">
      <c r="A22" s="28"/>
      <c r="B22" s="64"/>
      <c r="C22" s="99" t="s">
        <v>34</v>
      </c>
      <c r="D22" s="64"/>
    </row>
    <row r="23" s="17" customFormat="1" ht="21" customHeight="1" spans="1:4">
      <c r="A23" s="28"/>
      <c r="B23" s="64"/>
      <c r="C23" s="99" t="s">
        <v>35</v>
      </c>
      <c r="D23" s="64"/>
    </row>
    <row r="24" s="17" customFormat="1" ht="21" customHeight="1" spans="1:4">
      <c r="A24" s="28"/>
      <c r="B24" s="64"/>
      <c r="C24" s="99" t="s">
        <v>36</v>
      </c>
      <c r="D24" s="64">
        <v>119.2944</v>
      </c>
    </row>
    <row r="25" s="17" customFormat="1" ht="21" customHeight="1" spans="1:4">
      <c r="A25" s="28"/>
      <c r="B25" s="64"/>
      <c r="C25" s="99" t="s">
        <v>37</v>
      </c>
      <c r="D25" s="64"/>
    </row>
    <row r="26" s="17" customFormat="1" ht="21" customHeight="1" spans="1:4">
      <c r="A26" s="28"/>
      <c r="B26" s="64"/>
      <c r="C26" s="99" t="s">
        <v>38</v>
      </c>
      <c r="D26" s="64"/>
    </row>
    <row r="27" s="17" customFormat="1" ht="21" customHeight="1" spans="1:4">
      <c r="A27" s="28"/>
      <c r="B27" s="64"/>
      <c r="C27" s="99" t="s">
        <v>39</v>
      </c>
      <c r="D27" s="64"/>
    </row>
    <row r="28" s="17" customFormat="1" ht="21" customHeight="1" spans="1:4">
      <c r="A28" s="28"/>
      <c r="B28" s="64"/>
      <c r="C28" s="99" t="s">
        <v>40</v>
      </c>
      <c r="D28" s="64">
        <f>ROUND(D30-SUM(D6:D27),2)</f>
        <v>0</v>
      </c>
    </row>
    <row r="29" s="17" customFormat="1" ht="21" customHeight="1" spans="1:4">
      <c r="A29" s="28"/>
      <c r="B29" s="64"/>
      <c r="C29" s="99"/>
      <c r="D29" s="64"/>
    </row>
    <row r="30" s="17" customFormat="1" ht="21" customHeight="1" spans="1:4">
      <c r="A30" s="100" t="s">
        <v>41</v>
      </c>
      <c r="B30" s="64">
        <f>B6+B10+B11+B12+B13+B14+B15</f>
        <v>16640.050912</v>
      </c>
      <c r="C30" s="96" t="s">
        <v>42</v>
      </c>
      <c r="D30" s="64">
        <f>D37-D35</f>
        <v>16640.050912</v>
      </c>
    </row>
    <row r="31" ht="21" customHeight="1" spans="1:4">
      <c r="A31" s="79"/>
      <c r="B31" s="79"/>
      <c r="C31" s="79"/>
      <c r="D31" s="79"/>
    </row>
    <row r="32" ht="21" customHeight="1" spans="1:4">
      <c r="A32" s="28" t="s">
        <v>43</v>
      </c>
      <c r="B32" s="64"/>
      <c r="C32" s="79"/>
      <c r="D32" s="79"/>
    </row>
    <row r="33" ht="21" customHeight="1" spans="1:4">
      <c r="A33" s="28" t="s">
        <v>44</v>
      </c>
      <c r="B33" s="64"/>
      <c r="C33" s="99" t="s">
        <v>45</v>
      </c>
      <c r="D33" s="79"/>
    </row>
    <row r="34" s="17" customFormat="1" ht="21" customHeight="1" spans="1:4">
      <c r="A34" s="28" t="s">
        <v>46</v>
      </c>
      <c r="B34" s="64"/>
      <c r="C34" s="99" t="s">
        <v>47</v>
      </c>
      <c r="D34" s="64"/>
    </row>
    <row r="35" s="17" customFormat="1" ht="21" customHeight="1" spans="1:4">
      <c r="A35" s="28" t="s">
        <v>48</v>
      </c>
      <c r="B35" s="64"/>
      <c r="C35" s="99" t="s">
        <v>49</v>
      </c>
      <c r="D35" s="64"/>
    </row>
    <row r="36" s="17" customFormat="1" ht="21" customHeight="1" spans="1:4">
      <c r="A36" s="28"/>
      <c r="B36" s="64"/>
      <c r="C36" s="28"/>
      <c r="D36" s="64"/>
    </row>
    <row r="37" s="17" customFormat="1" ht="21" customHeight="1" spans="1:4">
      <c r="A37" s="25" t="s">
        <v>50</v>
      </c>
      <c r="B37" s="64">
        <f>SUM(B30:B35)</f>
        <v>16640.050912</v>
      </c>
      <c r="C37" s="25" t="s">
        <v>51</v>
      </c>
      <c r="D37" s="64">
        <v>16640.050912</v>
      </c>
    </row>
  </sheetData>
  <mergeCells count="5">
    <mergeCell ref="A1:D1"/>
    <mergeCell ref="A2:D2"/>
    <mergeCell ref="A3:C3"/>
    <mergeCell ref="A4:B4"/>
    <mergeCell ref="C4:D4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I12" sqref="I12:I19"/>
    </sheetView>
  </sheetViews>
  <sheetFormatPr defaultColWidth="8.78095238095238" defaultRowHeight="15" customHeight="1"/>
  <cols>
    <col min="1" max="2" width="8.78095238095238" hidden="1" customWidth="1"/>
    <col min="3" max="5" width="5.66666666666667" customWidth="1"/>
    <col min="6" max="6" width="28.552380952381" customWidth="1"/>
    <col min="7" max="19" width="14.3333333333333" customWidth="1"/>
  </cols>
  <sheetData>
    <row r="1" s="31" customFormat="1" customHeight="1" spans="2:19">
      <c r="B1" s="86"/>
      <c r="C1" s="19" t="s">
        <v>52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="15" customFormat="1" ht="40.5" customHeight="1" spans="1:19">
      <c r="A2" s="20"/>
      <c r="C2" s="21" t="s">
        <v>53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21"/>
      <c r="Q2" s="21"/>
      <c r="R2" s="87"/>
      <c r="S2" s="87"/>
    </row>
    <row r="3" ht="21" customHeight="1" spans="1:19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89"/>
      <c r="Q3" s="89"/>
      <c r="R3" s="30"/>
      <c r="S3" s="30"/>
    </row>
    <row r="4" s="72" customFormat="1" ht="21" customHeight="1" spans="1:19">
      <c r="A4" s="77" t="s">
        <v>54</v>
      </c>
      <c r="B4" s="77" t="s">
        <v>55</v>
      </c>
      <c r="C4" s="26" t="s">
        <v>56</v>
      </c>
      <c r="D4" s="26"/>
      <c r="E4" s="26"/>
      <c r="F4" s="26" t="s">
        <v>57</v>
      </c>
      <c r="G4" s="26" t="s">
        <v>58</v>
      </c>
      <c r="H4" s="26" t="s">
        <v>59</v>
      </c>
      <c r="I4" s="26"/>
      <c r="J4" s="26"/>
      <c r="K4" s="26"/>
      <c r="L4" s="78" t="s">
        <v>60</v>
      </c>
      <c r="M4" s="78" t="s">
        <v>61</v>
      </c>
      <c r="N4" s="78" t="s">
        <v>62</v>
      </c>
      <c r="O4" s="78" t="s">
        <v>63</v>
      </c>
      <c r="P4" s="78" t="s">
        <v>43</v>
      </c>
      <c r="Q4" s="78" t="s">
        <v>44</v>
      </c>
      <c r="R4" s="78" t="s">
        <v>46</v>
      </c>
      <c r="S4" s="92" t="s">
        <v>48</v>
      </c>
    </row>
    <row r="5" s="72" customFormat="1" ht="21" customHeight="1" spans="1:19">
      <c r="A5" s="79"/>
      <c r="B5" s="79"/>
      <c r="C5" s="26" t="s">
        <v>64</v>
      </c>
      <c r="D5" s="26" t="s">
        <v>65</v>
      </c>
      <c r="E5" s="26" t="s">
        <v>66</v>
      </c>
      <c r="F5" s="26"/>
      <c r="G5" s="26"/>
      <c r="H5" s="26" t="s">
        <v>67</v>
      </c>
      <c r="I5" s="78" t="s">
        <v>68</v>
      </c>
      <c r="J5" s="78" t="s">
        <v>69</v>
      </c>
      <c r="K5" s="78" t="s">
        <v>70</v>
      </c>
      <c r="L5" s="78"/>
      <c r="M5" s="78"/>
      <c r="N5" s="78"/>
      <c r="O5" s="78"/>
      <c r="P5" s="78"/>
      <c r="Q5" s="78"/>
      <c r="R5" s="78"/>
      <c r="S5" s="78"/>
    </row>
    <row r="6" s="72" customFormat="1" ht="21" customHeight="1" spans="1:19">
      <c r="A6" s="79"/>
      <c r="B6" s="79"/>
      <c r="C6" s="26"/>
      <c r="D6" s="26"/>
      <c r="E6" s="26"/>
      <c r="F6" s="26"/>
      <c r="G6" s="26"/>
      <c r="H6" s="26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="72" customFormat="1" ht="21" customHeight="1" spans="1:19">
      <c r="A7" s="79"/>
      <c r="B7" s="79"/>
      <c r="C7" s="26"/>
      <c r="D7" s="26"/>
      <c r="E7" s="26"/>
      <c r="F7" s="26"/>
      <c r="G7" s="26"/>
      <c r="H7" s="26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</row>
    <row r="8" s="17" customFormat="1" ht="21" customHeight="1" spans="1:19">
      <c r="A8" s="28"/>
      <c r="B8" s="28"/>
      <c r="C8" s="25"/>
      <c r="D8" s="25"/>
      <c r="E8" s="25"/>
      <c r="F8" s="28" t="s">
        <v>71</v>
      </c>
      <c r="G8" s="88">
        <f t="shared" ref="G8:G19" si="0">H8+SUM(L8:S8)</f>
        <v>16640.050912</v>
      </c>
      <c r="H8" s="88">
        <f t="shared" ref="H8:H19" si="1">I8+J8+K8</f>
        <v>16640.050912</v>
      </c>
      <c r="I8" s="29">
        <v>16640.050912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</row>
    <row r="9" s="17" customFormat="1" ht="21" customHeight="1" spans="1:19">
      <c r="A9" s="28"/>
      <c r="B9" s="28"/>
      <c r="C9" s="25" t="s">
        <v>72</v>
      </c>
      <c r="D9" s="25"/>
      <c r="E9" s="25"/>
      <c r="F9" s="28" t="s">
        <v>73</v>
      </c>
      <c r="G9" s="88">
        <f t="shared" si="0"/>
        <v>16640.050912</v>
      </c>
      <c r="H9" s="88">
        <f t="shared" si="1"/>
        <v>16640.050912</v>
      </c>
      <c r="I9" s="29">
        <v>16640.050912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</row>
    <row r="10" ht="21" customHeight="1" spans="1:19">
      <c r="A10" s="28"/>
      <c r="B10" s="28"/>
      <c r="C10" s="25"/>
      <c r="D10" s="25" t="s">
        <v>74</v>
      </c>
      <c r="E10" s="25"/>
      <c r="F10" s="28" t="s">
        <v>75</v>
      </c>
      <c r="G10" s="88">
        <f t="shared" si="0"/>
        <v>16640.050912</v>
      </c>
      <c r="H10" s="88">
        <f t="shared" si="1"/>
        <v>16640.050912</v>
      </c>
      <c r="I10" s="29">
        <v>16640.050912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</row>
    <row r="11" ht="21" customHeight="1" spans="1:19">
      <c r="A11" s="28"/>
      <c r="B11" s="28"/>
      <c r="C11" s="25"/>
      <c r="D11" s="25"/>
      <c r="E11" s="25" t="s">
        <v>74</v>
      </c>
      <c r="F11" s="28" t="s">
        <v>76</v>
      </c>
      <c r="G11" s="88">
        <f t="shared" si="0"/>
        <v>15226.02</v>
      </c>
      <c r="H11" s="88">
        <f t="shared" si="1"/>
        <v>15226.02</v>
      </c>
      <c r="I11" s="29">
        <v>15226.02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</row>
    <row r="12" ht="21" customHeight="1" spans="1:19">
      <c r="A12" s="28"/>
      <c r="B12" s="28"/>
      <c r="C12" s="25"/>
      <c r="D12" s="25"/>
      <c r="E12" s="25" t="s">
        <v>77</v>
      </c>
      <c r="F12" s="28" t="s">
        <v>78</v>
      </c>
      <c r="G12" s="88">
        <f t="shared" si="0"/>
        <v>1118.563456</v>
      </c>
      <c r="H12" s="88">
        <f t="shared" si="1"/>
        <v>1118.563456</v>
      </c>
      <c r="I12" s="29">
        <v>1118.563456</v>
      </c>
      <c r="J12" s="90">
        <v>0</v>
      </c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90">
        <v>0</v>
      </c>
      <c r="R12" s="90">
        <v>0</v>
      </c>
      <c r="S12" s="90">
        <v>0</v>
      </c>
    </row>
    <row r="13" ht="21" customHeight="1" spans="3:19">
      <c r="C13" s="25">
        <v>208</v>
      </c>
      <c r="D13" s="25"/>
      <c r="E13" s="25"/>
      <c r="F13" s="28" t="s">
        <v>79</v>
      </c>
      <c r="G13" s="88">
        <f t="shared" si="0"/>
        <v>176.173056</v>
      </c>
      <c r="H13" s="88">
        <f t="shared" si="1"/>
        <v>176.173056</v>
      </c>
      <c r="I13" s="82">
        <v>176.173056</v>
      </c>
      <c r="J13" s="91"/>
      <c r="K13" s="91"/>
      <c r="L13" s="91"/>
      <c r="M13" s="91"/>
      <c r="N13" s="91"/>
      <c r="O13" s="91"/>
      <c r="P13" s="91"/>
      <c r="Q13" s="91"/>
      <c r="R13" s="91"/>
      <c r="S13" s="91"/>
    </row>
    <row r="14" ht="21" customHeight="1" spans="3:19">
      <c r="C14" s="25"/>
      <c r="D14" s="25" t="s">
        <v>80</v>
      </c>
      <c r="E14" s="25"/>
      <c r="F14" s="28" t="s">
        <v>81</v>
      </c>
      <c r="G14" s="88">
        <f t="shared" si="0"/>
        <v>176.173056</v>
      </c>
      <c r="H14" s="88">
        <f t="shared" si="1"/>
        <v>176.173056</v>
      </c>
      <c r="I14" s="82">
        <v>176.173056</v>
      </c>
      <c r="J14" s="91"/>
      <c r="K14" s="91"/>
      <c r="L14" s="91"/>
      <c r="M14" s="91"/>
      <c r="N14" s="91"/>
      <c r="O14" s="91"/>
      <c r="P14" s="91"/>
      <c r="Q14" s="91"/>
      <c r="R14" s="91"/>
      <c r="S14" s="91"/>
    </row>
    <row r="15" ht="21" customHeight="1" spans="3:19">
      <c r="C15" s="25"/>
      <c r="D15" s="25"/>
      <c r="E15" s="25" t="s">
        <v>80</v>
      </c>
      <c r="F15" s="28" t="s">
        <v>82</v>
      </c>
      <c r="G15" s="88">
        <f t="shared" si="0"/>
        <v>117.448704</v>
      </c>
      <c r="H15" s="88">
        <f t="shared" si="1"/>
        <v>117.448704</v>
      </c>
      <c r="I15" s="82">
        <v>117.448704</v>
      </c>
      <c r="J15" s="91"/>
      <c r="K15" s="91"/>
      <c r="L15" s="91"/>
      <c r="M15" s="91"/>
      <c r="N15" s="91"/>
      <c r="O15" s="91"/>
      <c r="P15" s="91"/>
      <c r="Q15" s="91"/>
      <c r="R15" s="91"/>
      <c r="S15" s="91"/>
    </row>
    <row r="16" ht="21" customHeight="1" spans="3:19">
      <c r="C16" s="25"/>
      <c r="D16" s="25"/>
      <c r="E16" s="25" t="s">
        <v>83</v>
      </c>
      <c r="F16" s="28" t="s">
        <v>84</v>
      </c>
      <c r="G16" s="88">
        <f t="shared" si="0"/>
        <v>58.724352</v>
      </c>
      <c r="H16" s="88">
        <f t="shared" si="1"/>
        <v>58.724352</v>
      </c>
      <c r="I16" s="82">
        <v>58.724352</v>
      </c>
      <c r="J16" s="91"/>
      <c r="K16" s="91"/>
      <c r="L16" s="91"/>
      <c r="M16" s="91"/>
      <c r="N16" s="91"/>
      <c r="O16" s="91"/>
      <c r="P16" s="91"/>
      <c r="Q16" s="91"/>
      <c r="R16" s="91"/>
      <c r="S16" s="91"/>
    </row>
    <row r="17" ht="21" customHeight="1" spans="3:19">
      <c r="C17" s="25">
        <v>221</v>
      </c>
      <c r="D17" s="25"/>
      <c r="E17" s="25"/>
      <c r="F17" s="28" t="s">
        <v>85</v>
      </c>
      <c r="G17" s="88">
        <f t="shared" si="0"/>
        <v>119.2944</v>
      </c>
      <c r="H17" s="88">
        <f t="shared" si="1"/>
        <v>119.2944</v>
      </c>
      <c r="I17" s="82">
        <v>119.2944</v>
      </c>
      <c r="J17" s="91"/>
      <c r="K17" s="91"/>
      <c r="L17" s="91"/>
      <c r="M17" s="91"/>
      <c r="N17" s="91"/>
      <c r="O17" s="91"/>
      <c r="P17" s="91"/>
      <c r="Q17" s="91"/>
      <c r="R17" s="91"/>
      <c r="S17" s="91"/>
    </row>
    <row r="18" ht="21" customHeight="1" spans="3:19">
      <c r="C18" s="25"/>
      <c r="D18" s="25" t="s">
        <v>86</v>
      </c>
      <c r="E18" s="25"/>
      <c r="F18" s="28" t="s">
        <v>87</v>
      </c>
      <c r="G18" s="88">
        <f t="shared" si="0"/>
        <v>119.2944</v>
      </c>
      <c r="H18" s="88">
        <f t="shared" si="1"/>
        <v>119.2944</v>
      </c>
      <c r="I18" s="82">
        <v>119.2944</v>
      </c>
      <c r="J18" s="91"/>
      <c r="K18" s="91"/>
      <c r="L18" s="91"/>
      <c r="M18" s="91"/>
      <c r="N18" s="91"/>
      <c r="O18" s="91"/>
      <c r="P18" s="91"/>
      <c r="Q18" s="91"/>
      <c r="R18" s="91"/>
      <c r="S18" s="91"/>
    </row>
    <row r="19" ht="21" customHeight="1" spans="3:19">
      <c r="C19" s="25"/>
      <c r="D19" s="25"/>
      <c r="E19" s="25" t="s">
        <v>88</v>
      </c>
      <c r="F19" s="28" t="s">
        <v>89</v>
      </c>
      <c r="G19" s="88">
        <f t="shared" si="0"/>
        <v>119.2944</v>
      </c>
      <c r="H19" s="88">
        <f t="shared" si="1"/>
        <v>119.2944</v>
      </c>
      <c r="I19" s="82">
        <v>119.2944</v>
      </c>
      <c r="J19" s="91"/>
      <c r="K19" s="91"/>
      <c r="L19" s="91"/>
      <c r="M19" s="91"/>
      <c r="N19" s="91"/>
      <c r="O19" s="91"/>
      <c r="P19" s="91"/>
      <c r="Q19" s="91"/>
      <c r="R19" s="91"/>
      <c r="S19" s="91"/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5" topLeftCell="A6" activePane="bottomLeft" state="frozen"/>
      <selection/>
      <selection pane="bottomLeft" activeCell="H8" sqref="H8"/>
    </sheetView>
  </sheetViews>
  <sheetFormatPr defaultColWidth="8.78095238095238" defaultRowHeight="15" customHeight="1"/>
  <cols>
    <col min="1" max="2" width="8.78095238095238" hidden="1" customWidth="1"/>
    <col min="3" max="5" width="5.66666666666667" customWidth="1"/>
    <col min="6" max="6" width="32.8857142857143" customWidth="1"/>
    <col min="7" max="10" width="14.3333333333333" style="73" customWidth="1"/>
  </cols>
  <sheetData>
    <row r="1" ht="13.5" customHeight="1" spans="1:10">
      <c r="A1" s="18"/>
      <c r="B1" s="18"/>
      <c r="C1" s="19" t="s">
        <v>90</v>
      </c>
      <c r="D1" s="19"/>
      <c r="E1" s="19"/>
      <c r="F1" s="19"/>
      <c r="G1" s="74"/>
      <c r="H1" s="74"/>
      <c r="I1" s="74"/>
      <c r="J1" s="74"/>
    </row>
    <row r="2" ht="40.5" customHeight="1" spans="1:10">
      <c r="A2" s="21"/>
      <c r="B2" s="15"/>
      <c r="C2" s="21" t="s">
        <v>91</v>
      </c>
      <c r="D2" s="15"/>
      <c r="E2" s="15"/>
      <c r="F2" s="15"/>
      <c r="G2" s="75"/>
      <c r="H2" s="75"/>
      <c r="I2" s="75"/>
      <c r="J2" s="75"/>
    </row>
    <row r="3" ht="21" customHeight="1" spans="1:10">
      <c r="A3" s="30" t="s">
        <v>4</v>
      </c>
      <c r="B3" s="30"/>
      <c r="C3" s="30"/>
      <c r="D3" s="30"/>
      <c r="E3" s="30"/>
      <c r="F3" s="30"/>
      <c r="G3" s="76"/>
      <c r="H3" s="76"/>
      <c r="I3" s="76"/>
      <c r="J3" s="83" t="s">
        <v>5</v>
      </c>
    </row>
    <row r="4" s="71" customFormat="1" ht="21" customHeight="1" spans="1:10">
      <c r="A4" s="77" t="s">
        <v>54</v>
      </c>
      <c r="B4" s="77" t="s">
        <v>55</v>
      </c>
      <c r="C4" s="26" t="s">
        <v>56</v>
      </c>
      <c r="D4" s="27"/>
      <c r="E4" s="27"/>
      <c r="F4" s="26" t="s">
        <v>57</v>
      </c>
      <c r="G4" s="78" t="s">
        <v>92</v>
      </c>
      <c r="H4" s="78" t="s">
        <v>93</v>
      </c>
      <c r="I4" s="78" t="s">
        <v>94</v>
      </c>
      <c r="J4" s="78" t="s">
        <v>49</v>
      </c>
    </row>
    <row r="5" s="72" customFormat="1" ht="21" customHeight="1" spans="1:10">
      <c r="A5" s="79"/>
      <c r="B5" s="79"/>
      <c r="C5" s="26" t="s">
        <v>64</v>
      </c>
      <c r="D5" s="26" t="s">
        <v>65</v>
      </c>
      <c r="E5" s="26" t="s">
        <v>66</v>
      </c>
      <c r="F5" s="26"/>
      <c r="G5" s="78"/>
      <c r="H5" s="78"/>
      <c r="I5" s="78"/>
      <c r="J5" s="78"/>
    </row>
    <row r="6" s="17" customFormat="1" ht="21" customHeight="1" spans="1:10">
      <c r="A6" s="28"/>
      <c r="B6" s="28"/>
      <c r="C6" s="25"/>
      <c r="D6" s="25"/>
      <c r="E6" s="25"/>
      <c r="F6" s="28" t="s">
        <v>71</v>
      </c>
      <c r="G6" s="80">
        <f t="shared" ref="G6:G17" si="0">SUM(H6:J6)</f>
        <v>16640.050912</v>
      </c>
      <c r="H6" s="81">
        <v>1414.030912</v>
      </c>
      <c r="I6" s="81">
        <v>15226.02</v>
      </c>
      <c r="J6" s="81">
        <v>0</v>
      </c>
    </row>
    <row r="7" s="17" customFormat="1" ht="21" customHeight="1" spans="1:10">
      <c r="A7" s="28"/>
      <c r="B7" s="28"/>
      <c r="C7" s="25" t="s">
        <v>72</v>
      </c>
      <c r="D7" s="25"/>
      <c r="E7" s="25"/>
      <c r="F7" s="28" t="s">
        <v>73</v>
      </c>
      <c r="G7" s="80">
        <f t="shared" si="0"/>
        <v>16640.050912</v>
      </c>
      <c r="H7" s="81">
        <v>1414.030912</v>
      </c>
      <c r="I7" s="81">
        <v>15226.02</v>
      </c>
      <c r="J7" s="81">
        <v>0</v>
      </c>
    </row>
    <row r="8" ht="21" customHeight="1" spans="1:10">
      <c r="A8" s="28"/>
      <c r="B8" s="28"/>
      <c r="C8" s="25"/>
      <c r="D8" s="25" t="s">
        <v>74</v>
      </c>
      <c r="E8" s="25"/>
      <c r="F8" s="28" t="s">
        <v>75</v>
      </c>
      <c r="G8" s="80">
        <f t="shared" si="0"/>
        <v>16640.050912</v>
      </c>
      <c r="H8" s="81">
        <v>1414.030912</v>
      </c>
      <c r="I8" s="81">
        <v>15226.02</v>
      </c>
      <c r="J8" s="81">
        <v>0</v>
      </c>
    </row>
    <row r="9" ht="21" customHeight="1" spans="1:10">
      <c r="A9" s="28"/>
      <c r="B9" s="28"/>
      <c r="C9" s="25"/>
      <c r="D9" s="25"/>
      <c r="E9" s="25" t="s">
        <v>74</v>
      </c>
      <c r="F9" s="28" t="s">
        <v>76</v>
      </c>
      <c r="G9" s="80">
        <f t="shared" si="0"/>
        <v>15226.02</v>
      </c>
      <c r="H9" s="81">
        <v>0</v>
      </c>
      <c r="I9" s="81">
        <v>15226.02</v>
      </c>
      <c r="J9" s="81">
        <v>0</v>
      </c>
    </row>
    <row r="10" ht="21" customHeight="1" spans="1:10">
      <c r="A10" s="28"/>
      <c r="B10" s="28"/>
      <c r="C10" s="25"/>
      <c r="D10" s="25"/>
      <c r="E10" s="25" t="s">
        <v>77</v>
      </c>
      <c r="F10" s="28" t="s">
        <v>78</v>
      </c>
      <c r="G10" s="80">
        <f t="shared" si="0"/>
        <v>1118.563456</v>
      </c>
      <c r="H10" s="29">
        <v>1118.563456</v>
      </c>
      <c r="I10" s="84">
        <v>0</v>
      </c>
      <c r="J10" s="84">
        <v>0</v>
      </c>
    </row>
    <row r="11" ht="21" customHeight="1" spans="3:10">
      <c r="C11" s="25">
        <v>208</v>
      </c>
      <c r="D11" s="25"/>
      <c r="E11" s="25"/>
      <c r="F11" s="28" t="s">
        <v>79</v>
      </c>
      <c r="G11" s="80">
        <f t="shared" si="0"/>
        <v>176.173056</v>
      </c>
      <c r="H11" s="82">
        <v>176.173056</v>
      </c>
      <c r="I11" s="85"/>
      <c r="J11" s="85"/>
    </row>
    <row r="12" ht="21" customHeight="1" spans="3:10">
      <c r="C12" s="25"/>
      <c r="D12" s="25" t="s">
        <v>80</v>
      </c>
      <c r="E12" s="25"/>
      <c r="F12" s="28" t="s">
        <v>81</v>
      </c>
      <c r="G12" s="80">
        <f t="shared" si="0"/>
        <v>176.173056</v>
      </c>
      <c r="H12" s="82">
        <v>176.173056</v>
      </c>
      <c r="I12" s="85"/>
      <c r="J12" s="85"/>
    </row>
    <row r="13" ht="21" customHeight="1" spans="3:10">
      <c r="C13" s="25"/>
      <c r="D13" s="25"/>
      <c r="E13" s="25" t="s">
        <v>80</v>
      </c>
      <c r="F13" s="28" t="s">
        <v>82</v>
      </c>
      <c r="G13" s="80">
        <f t="shared" si="0"/>
        <v>117.448704</v>
      </c>
      <c r="H13" s="82">
        <v>117.448704</v>
      </c>
      <c r="I13" s="85"/>
      <c r="J13" s="85"/>
    </row>
    <row r="14" ht="21" customHeight="1" spans="3:10">
      <c r="C14" s="25"/>
      <c r="D14" s="25"/>
      <c r="E14" s="25" t="s">
        <v>83</v>
      </c>
      <c r="F14" s="28" t="s">
        <v>84</v>
      </c>
      <c r="G14" s="80">
        <f t="shared" si="0"/>
        <v>58.724352</v>
      </c>
      <c r="H14" s="82">
        <v>58.724352</v>
      </c>
      <c r="I14" s="85"/>
      <c r="J14" s="85"/>
    </row>
    <row r="15" ht="21" customHeight="1" spans="3:10">
      <c r="C15" s="25">
        <v>221</v>
      </c>
      <c r="D15" s="25"/>
      <c r="E15" s="25"/>
      <c r="F15" s="28" t="s">
        <v>85</v>
      </c>
      <c r="G15" s="80">
        <f t="shared" si="0"/>
        <v>119.2944</v>
      </c>
      <c r="H15" s="82">
        <v>119.2944</v>
      </c>
      <c r="I15" s="85"/>
      <c r="J15" s="85"/>
    </row>
    <row r="16" ht="21" customHeight="1" spans="3:10">
      <c r="C16" s="25"/>
      <c r="D16" s="25" t="s">
        <v>86</v>
      </c>
      <c r="E16" s="25"/>
      <c r="F16" s="28" t="s">
        <v>87</v>
      </c>
      <c r="G16" s="80">
        <f t="shared" si="0"/>
        <v>119.2944</v>
      </c>
      <c r="H16" s="82">
        <v>119.2944</v>
      </c>
      <c r="I16" s="85"/>
      <c r="J16" s="85"/>
    </row>
    <row r="17" ht="21" customHeight="1" spans="3:10">
      <c r="C17" s="25"/>
      <c r="D17" s="25"/>
      <c r="E17" s="25" t="s">
        <v>88</v>
      </c>
      <c r="F17" s="28" t="s">
        <v>89</v>
      </c>
      <c r="G17" s="80">
        <f t="shared" si="0"/>
        <v>119.2944</v>
      </c>
      <c r="H17" s="82">
        <v>119.2944</v>
      </c>
      <c r="I17" s="85"/>
      <c r="J17" s="85"/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pane ySplit="6" topLeftCell="A7" activePane="bottomLeft" state="frozen"/>
      <selection/>
      <selection pane="bottomLeft" activeCell="D25" sqref="D25"/>
    </sheetView>
  </sheetViews>
  <sheetFormatPr defaultColWidth="8" defaultRowHeight="14.25" customHeight="1" outlineLevelCol="6"/>
  <cols>
    <col min="1" max="1" width="29.1142857142857" style="46" customWidth="1"/>
    <col min="2" max="2" width="24.3333333333333" style="46" customWidth="1"/>
    <col min="3" max="3" width="30.3333333333333" style="46" customWidth="1"/>
    <col min="4" max="7" width="17.1142857142857" style="46" customWidth="1"/>
  </cols>
  <sheetData>
    <row r="1" ht="15" customHeight="1" spans="1:7">
      <c r="A1" s="47"/>
      <c r="B1" s="48"/>
      <c r="C1" s="48"/>
      <c r="E1" s="49"/>
      <c r="G1" s="50" t="s">
        <v>95</v>
      </c>
    </row>
    <row r="2" ht="32.25" customHeight="1" spans="1:7">
      <c r="A2" s="51" t="s">
        <v>96</v>
      </c>
      <c r="B2" s="51"/>
      <c r="C2" s="51"/>
      <c r="D2" s="51"/>
      <c r="E2" s="51"/>
      <c r="F2" s="52"/>
      <c r="G2" s="52"/>
    </row>
    <row r="3" ht="18" customHeight="1" spans="1:7">
      <c r="A3" s="53" t="s">
        <v>4</v>
      </c>
      <c r="B3" s="53"/>
      <c r="C3" s="53"/>
      <c r="D3" s="54"/>
      <c r="E3" s="55"/>
      <c r="F3" s="54"/>
      <c r="G3" s="56" t="s">
        <v>5</v>
      </c>
    </row>
    <row r="4" ht="19.5" customHeight="1" spans="1:7">
      <c r="A4" s="57" t="s">
        <v>97</v>
      </c>
      <c r="B4" s="57"/>
      <c r="C4" s="57" t="s">
        <v>98</v>
      </c>
      <c r="D4" s="57"/>
      <c r="E4" s="58"/>
      <c r="F4" s="59"/>
      <c r="G4" s="59"/>
    </row>
    <row r="5" ht="19.5" customHeight="1" spans="1:7">
      <c r="A5" s="57" t="s">
        <v>99</v>
      </c>
      <c r="B5" s="57" t="s">
        <v>9</v>
      </c>
      <c r="C5" s="60" t="s">
        <v>99</v>
      </c>
      <c r="D5" s="57" t="s">
        <v>9</v>
      </c>
      <c r="E5" s="58"/>
      <c r="F5" s="59"/>
      <c r="G5" s="59"/>
    </row>
    <row r="6" ht="19.5" customHeight="1" spans="1:7">
      <c r="A6" s="57"/>
      <c r="B6" s="57"/>
      <c r="C6" s="61"/>
      <c r="D6" s="57" t="s">
        <v>92</v>
      </c>
      <c r="E6" s="57" t="s">
        <v>68</v>
      </c>
      <c r="F6" s="57" t="s">
        <v>69</v>
      </c>
      <c r="G6" s="57" t="s">
        <v>70</v>
      </c>
    </row>
    <row r="7" ht="19.5" customHeight="1" spans="1:7">
      <c r="A7" s="62" t="s">
        <v>100</v>
      </c>
      <c r="B7" s="63">
        <v>16640.050912</v>
      </c>
      <c r="C7" s="62" t="s">
        <v>11</v>
      </c>
      <c r="D7" s="63">
        <f t="shared" ref="D7:D28" si="0">SUM(E7:G7)</f>
        <v>16344.583456</v>
      </c>
      <c r="E7" s="64">
        <v>16344.583456</v>
      </c>
      <c r="F7" s="63"/>
      <c r="G7" s="63"/>
    </row>
    <row r="8" ht="19.5" customHeight="1" spans="1:7">
      <c r="A8" s="65" t="s">
        <v>101</v>
      </c>
      <c r="B8" s="63"/>
      <c r="C8" s="62" t="s">
        <v>13</v>
      </c>
      <c r="D8" s="63">
        <f t="shared" si="0"/>
        <v>0</v>
      </c>
      <c r="E8" s="63"/>
      <c r="F8" s="63"/>
      <c r="G8" s="63"/>
    </row>
    <row r="9" ht="19.5" customHeight="1" spans="1:7">
      <c r="A9" s="65" t="s">
        <v>102</v>
      </c>
      <c r="B9" s="63"/>
      <c r="C9" s="62" t="s">
        <v>15</v>
      </c>
      <c r="D9" s="63">
        <f t="shared" si="0"/>
        <v>0</v>
      </c>
      <c r="E9" s="63"/>
      <c r="F9" s="63"/>
      <c r="G9" s="63"/>
    </row>
    <row r="10" ht="19.5" customHeight="1" spans="1:7">
      <c r="A10" s="65"/>
      <c r="B10" s="66"/>
      <c r="C10" s="62" t="s">
        <v>17</v>
      </c>
      <c r="D10" s="63">
        <f t="shared" si="0"/>
        <v>0</v>
      </c>
      <c r="E10" s="63"/>
      <c r="F10" s="63"/>
      <c r="G10" s="63"/>
    </row>
    <row r="11" ht="19.5" customHeight="1" spans="1:7">
      <c r="A11" s="65"/>
      <c r="B11" s="66"/>
      <c r="C11" s="62" t="s">
        <v>19</v>
      </c>
      <c r="D11" s="63">
        <f t="shared" si="0"/>
        <v>0</v>
      </c>
      <c r="E11" s="63"/>
      <c r="F11" s="63"/>
      <c r="G11" s="63"/>
    </row>
    <row r="12" ht="19.5" customHeight="1" spans="1:7">
      <c r="A12" s="65"/>
      <c r="B12" s="66"/>
      <c r="C12" s="62" t="s">
        <v>21</v>
      </c>
      <c r="D12" s="63">
        <f t="shared" si="0"/>
        <v>0</v>
      </c>
      <c r="E12" s="63"/>
      <c r="F12" s="63"/>
      <c r="G12" s="63"/>
    </row>
    <row r="13" ht="19.5" customHeight="1" spans="1:7">
      <c r="A13" s="65"/>
      <c r="B13" s="66"/>
      <c r="C13" s="62" t="s">
        <v>23</v>
      </c>
      <c r="D13" s="63">
        <f t="shared" si="0"/>
        <v>0</v>
      </c>
      <c r="E13" s="63"/>
      <c r="F13" s="63"/>
      <c r="G13" s="63"/>
    </row>
    <row r="14" ht="19.5" customHeight="1" spans="1:7">
      <c r="A14" s="65"/>
      <c r="B14" s="66"/>
      <c r="C14" s="62" t="s">
        <v>25</v>
      </c>
      <c r="D14" s="63">
        <f t="shared" si="0"/>
        <v>176.173056</v>
      </c>
      <c r="E14" s="64">
        <v>176.173056</v>
      </c>
      <c r="F14" s="63"/>
      <c r="G14" s="63"/>
    </row>
    <row r="15" ht="19.5" customHeight="1" spans="1:7">
      <c r="A15" s="65"/>
      <c r="B15" s="66"/>
      <c r="C15" s="62" t="s">
        <v>26</v>
      </c>
      <c r="D15" s="63">
        <f t="shared" si="0"/>
        <v>0</v>
      </c>
      <c r="E15" s="64"/>
      <c r="F15" s="63"/>
      <c r="G15" s="63"/>
    </row>
    <row r="16" ht="19.5" customHeight="1" spans="1:7">
      <c r="A16" s="65"/>
      <c r="B16" s="66"/>
      <c r="C16" s="62" t="s">
        <v>27</v>
      </c>
      <c r="D16" s="63">
        <f t="shared" si="0"/>
        <v>0</v>
      </c>
      <c r="E16" s="64"/>
      <c r="F16" s="63"/>
      <c r="G16" s="63"/>
    </row>
    <row r="17" ht="19.5" customHeight="1" spans="1:7">
      <c r="A17" s="65"/>
      <c r="B17" s="66"/>
      <c r="C17" s="62" t="s">
        <v>28</v>
      </c>
      <c r="D17" s="63">
        <f t="shared" si="0"/>
        <v>0</v>
      </c>
      <c r="E17" s="64"/>
      <c r="F17" s="63"/>
      <c r="G17" s="63"/>
    </row>
    <row r="18" ht="19.5" customHeight="1" spans="1:7">
      <c r="A18" s="62"/>
      <c r="B18" s="66"/>
      <c r="C18" s="62" t="s">
        <v>29</v>
      </c>
      <c r="D18" s="63">
        <f t="shared" si="0"/>
        <v>0</v>
      </c>
      <c r="E18" s="64"/>
      <c r="F18" s="63"/>
      <c r="G18" s="63"/>
    </row>
    <row r="19" ht="19.5" customHeight="1" spans="1:7">
      <c r="A19" s="65"/>
      <c r="B19" s="66"/>
      <c r="C19" s="62" t="s">
        <v>30</v>
      </c>
      <c r="D19" s="63">
        <f t="shared" si="0"/>
        <v>0</v>
      </c>
      <c r="E19" s="64"/>
      <c r="F19" s="63"/>
      <c r="G19" s="63"/>
    </row>
    <row r="20" ht="19.5" customHeight="1" spans="1:7">
      <c r="A20" s="67"/>
      <c r="B20" s="63"/>
      <c r="C20" s="62" t="s">
        <v>31</v>
      </c>
      <c r="D20" s="63">
        <f t="shared" si="0"/>
        <v>0</v>
      </c>
      <c r="E20" s="64"/>
      <c r="F20" s="63"/>
      <c r="G20" s="63"/>
    </row>
    <row r="21" ht="19.5" customHeight="1" spans="1:7">
      <c r="A21" s="62"/>
      <c r="B21" s="66"/>
      <c r="C21" s="62" t="s">
        <v>32</v>
      </c>
      <c r="D21" s="63">
        <f t="shared" si="0"/>
        <v>0</v>
      </c>
      <c r="E21" s="64"/>
      <c r="F21" s="63"/>
      <c r="G21" s="63"/>
    </row>
    <row r="22" ht="19.5" customHeight="1" spans="1:7">
      <c r="A22" s="62"/>
      <c r="B22" s="66"/>
      <c r="C22" s="62" t="s">
        <v>33</v>
      </c>
      <c r="D22" s="63">
        <f t="shared" si="0"/>
        <v>0</v>
      </c>
      <c r="E22" s="64"/>
      <c r="F22" s="63"/>
      <c r="G22" s="63"/>
    </row>
    <row r="23" ht="19.5" customHeight="1" spans="1:7">
      <c r="A23" s="62"/>
      <c r="B23" s="66"/>
      <c r="C23" s="62" t="s">
        <v>34</v>
      </c>
      <c r="D23" s="63">
        <f t="shared" si="0"/>
        <v>0</v>
      </c>
      <c r="E23" s="64"/>
      <c r="F23" s="63"/>
      <c r="G23" s="63"/>
    </row>
    <row r="24" ht="19.5" customHeight="1" spans="1:7">
      <c r="A24" s="62"/>
      <c r="B24" s="63"/>
      <c r="C24" s="62" t="s">
        <v>35</v>
      </c>
      <c r="D24" s="63">
        <f t="shared" si="0"/>
        <v>0</v>
      </c>
      <c r="E24" s="64"/>
      <c r="F24" s="63"/>
      <c r="G24" s="63"/>
    </row>
    <row r="25" ht="19.5" customHeight="1" spans="1:7">
      <c r="A25" s="62"/>
      <c r="B25" s="63"/>
      <c r="C25" s="62" t="s">
        <v>36</v>
      </c>
      <c r="D25" s="63">
        <f t="shared" si="0"/>
        <v>119.2944</v>
      </c>
      <c r="E25" s="64">
        <v>119.2944</v>
      </c>
      <c r="F25" s="63"/>
      <c r="G25" s="63"/>
    </row>
    <row r="26" ht="19.5" customHeight="1" spans="1:7">
      <c r="A26" s="65"/>
      <c r="B26" s="63"/>
      <c r="C26" s="62" t="s">
        <v>37</v>
      </c>
      <c r="D26" s="63">
        <f t="shared" si="0"/>
        <v>0</v>
      </c>
      <c r="E26" s="63"/>
      <c r="F26" s="63"/>
      <c r="G26" s="63"/>
    </row>
    <row r="27" ht="19.5" customHeight="1" spans="1:7">
      <c r="A27" s="62"/>
      <c r="B27" s="63"/>
      <c r="C27" s="62" t="s">
        <v>38</v>
      </c>
      <c r="D27" s="63">
        <f t="shared" si="0"/>
        <v>0</v>
      </c>
      <c r="E27" s="63"/>
      <c r="F27" s="63"/>
      <c r="G27" s="63"/>
    </row>
    <row r="28" ht="19.5" customHeight="1" spans="1:7">
      <c r="A28" s="62"/>
      <c r="B28" s="63"/>
      <c r="C28" s="62" t="s">
        <v>39</v>
      </c>
      <c r="D28" s="63">
        <f t="shared" si="0"/>
        <v>0</v>
      </c>
      <c r="E28" s="63"/>
      <c r="F28" s="63"/>
      <c r="G28" s="63"/>
    </row>
    <row r="29" ht="19.5" customHeight="1" spans="1:7">
      <c r="A29" s="62"/>
      <c r="B29" s="63"/>
      <c r="C29" s="62" t="s">
        <v>40</v>
      </c>
      <c r="D29" s="63">
        <f>ROUND(D31-SUM(D7:D28),2)</f>
        <v>0</v>
      </c>
      <c r="E29" s="63">
        <f>ROUND(E31-SUM(E7:E28),2)</f>
        <v>0</v>
      </c>
      <c r="F29" s="63">
        <f>ROUND(F31-SUM(F7:F28),2)</f>
        <v>0</v>
      </c>
      <c r="G29" s="63">
        <f>ROUND(G31-SUM(G7:G28),2)</f>
        <v>0</v>
      </c>
    </row>
    <row r="30" ht="19.5" customHeight="1" spans="1:7">
      <c r="A30" s="62"/>
      <c r="B30" s="63"/>
      <c r="C30" s="62"/>
      <c r="D30" s="63"/>
      <c r="E30" s="63"/>
      <c r="F30" s="63"/>
      <c r="G30" s="63"/>
    </row>
    <row r="31" ht="19.5" customHeight="1" spans="1:7">
      <c r="A31" s="62" t="s">
        <v>103</v>
      </c>
      <c r="B31" s="63">
        <f>SUM(B7:B9)</f>
        <v>16640.050912</v>
      </c>
      <c r="C31" s="62" t="s">
        <v>104</v>
      </c>
      <c r="D31" s="63">
        <f>D35-D33</f>
        <v>16640.050912</v>
      </c>
      <c r="E31" s="63">
        <f>E35-E33</f>
        <v>16640.050912</v>
      </c>
      <c r="F31" s="63">
        <f>F35-F33</f>
        <v>0</v>
      </c>
      <c r="G31" s="63">
        <f>G35-G33</f>
        <v>0</v>
      </c>
    </row>
    <row r="32" ht="19.5" customHeight="1" spans="1:7">
      <c r="A32" s="62"/>
      <c r="B32" s="63"/>
      <c r="C32" s="62"/>
      <c r="D32" s="63"/>
      <c r="E32" s="63"/>
      <c r="F32" s="63"/>
      <c r="G32" s="63"/>
    </row>
    <row r="33" ht="19.5" customHeight="1" spans="1:7">
      <c r="A33" s="62" t="s">
        <v>48</v>
      </c>
      <c r="B33" s="63"/>
      <c r="C33" s="62" t="s">
        <v>49</v>
      </c>
      <c r="D33" s="68">
        <f>SUM(E33:G33)</f>
        <v>0</v>
      </c>
      <c r="E33" s="69"/>
      <c r="F33" s="69"/>
      <c r="G33" s="69"/>
    </row>
    <row r="34" ht="19.5" customHeight="1" spans="1:7">
      <c r="A34" s="62"/>
      <c r="B34" s="63"/>
      <c r="C34" s="62"/>
      <c r="D34" s="63"/>
      <c r="E34" s="63"/>
      <c r="F34" s="63"/>
      <c r="G34" s="63"/>
    </row>
    <row r="35" ht="19.5" customHeight="1" spans="1:7">
      <c r="A35" s="62" t="s">
        <v>105</v>
      </c>
      <c r="B35" s="63">
        <f>B31+B33</f>
        <v>16640.050912</v>
      </c>
      <c r="C35" s="62" t="s">
        <v>106</v>
      </c>
      <c r="D35" s="63">
        <f>SUM(E35:G35)</f>
        <v>16640.050912</v>
      </c>
      <c r="E35" s="70">
        <v>16640.050912</v>
      </c>
      <c r="F35" s="70"/>
      <c r="G35" s="70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pane ySplit="5" topLeftCell="A6" activePane="bottomLeft" state="frozen"/>
      <selection/>
      <selection pane="bottomLeft" activeCell="G6" sqref="G6"/>
    </sheetView>
  </sheetViews>
  <sheetFormatPr defaultColWidth="8.78095238095238" defaultRowHeight="15" customHeight="1"/>
  <cols>
    <col min="1" max="2" width="8.78095238095238" hidden="1" customWidth="1"/>
    <col min="3" max="5" width="5.66666666666667" customWidth="1"/>
    <col min="6" max="6" width="32.8857142857143" customWidth="1"/>
    <col min="7" max="11" width="14.3333333333333" customWidth="1"/>
  </cols>
  <sheetData>
    <row r="1" customHeight="1" spans="2:11">
      <c r="B1" s="18"/>
      <c r="C1" s="19" t="s">
        <v>107</v>
      </c>
      <c r="D1" s="19"/>
      <c r="E1" s="19"/>
      <c r="F1" s="19"/>
      <c r="G1" s="19"/>
      <c r="H1" s="19"/>
      <c r="I1" s="19"/>
      <c r="J1" s="19"/>
      <c r="K1" s="19"/>
    </row>
    <row r="2" s="15" customFormat="1" ht="40.5" customHeight="1" spans="1:3">
      <c r="A2" s="20"/>
      <c r="C2" s="21" t="s">
        <v>108</v>
      </c>
    </row>
    <row r="3" ht="18" customHeight="1" spans="1:11">
      <c r="A3" s="22" t="s">
        <v>4</v>
      </c>
      <c r="B3" s="23"/>
      <c r="C3" s="24"/>
      <c r="D3" s="24"/>
      <c r="E3" s="24"/>
      <c r="F3" s="24"/>
      <c r="G3" s="24"/>
      <c r="H3" s="24"/>
      <c r="I3" s="24"/>
      <c r="J3" s="30"/>
      <c r="K3" s="31" t="s">
        <v>5</v>
      </c>
    </row>
    <row r="4" ht="19.5" customHeight="1" spans="1:11">
      <c r="A4" s="25" t="s">
        <v>54</v>
      </c>
      <c r="B4" s="25" t="s">
        <v>55</v>
      </c>
      <c r="C4" s="26" t="s">
        <v>56</v>
      </c>
      <c r="D4" s="27"/>
      <c r="E4" s="27"/>
      <c r="F4" s="26" t="s">
        <v>57</v>
      </c>
      <c r="G4" s="26" t="s">
        <v>58</v>
      </c>
      <c r="H4" s="26" t="s">
        <v>93</v>
      </c>
      <c r="I4" s="27"/>
      <c r="J4" s="27"/>
      <c r="K4" s="26" t="s">
        <v>94</v>
      </c>
    </row>
    <row r="5" s="16" customFormat="1" ht="19.5" customHeight="1" spans="1:11">
      <c r="A5" s="28"/>
      <c r="B5" s="28"/>
      <c r="C5" s="26" t="s">
        <v>64</v>
      </c>
      <c r="D5" s="26" t="s">
        <v>65</v>
      </c>
      <c r="E5" s="26" t="s">
        <v>66</v>
      </c>
      <c r="F5" s="26"/>
      <c r="G5" s="26"/>
      <c r="H5" s="26" t="s">
        <v>109</v>
      </c>
      <c r="I5" s="26" t="s">
        <v>110</v>
      </c>
      <c r="J5" s="26" t="s">
        <v>111</v>
      </c>
      <c r="K5" s="26"/>
    </row>
    <row r="6" ht="19.5" customHeight="1" spans="1:11">
      <c r="A6" s="28"/>
      <c r="B6" s="28"/>
      <c r="C6" s="25"/>
      <c r="D6" s="25"/>
      <c r="E6" s="25"/>
      <c r="F6" s="28" t="s">
        <v>71</v>
      </c>
      <c r="G6" s="29">
        <f>H6+K6</f>
        <v>16640.050912</v>
      </c>
      <c r="H6" s="29">
        <f>I6+J6</f>
        <v>1414.030912</v>
      </c>
      <c r="I6" s="29">
        <v>1258.170816</v>
      </c>
      <c r="J6" s="29">
        <v>155.860096</v>
      </c>
      <c r="K6" s="29">
        <v>15226.02</v>
      </c>
    </row>
    <row r="7" ht="19.5" customHeight="1" spans="1:11">
      <c r="A7" s="28"/>
      <c r="B7" s="28"/>
      <c r="C7" s="25" t="s">
        <v>72</v>
      </c>
      <c r="D7" s="25"/>
      <c r="E7" s="25"/>
      <c r="F7" s="28" t="s">
        <v>73</v>
      </c>
      <c r="G7" s="29">
        <f>H7+K7</f>
        <v>16640.050912</v>
      </c>
      <c r="H7" s="29">
        <f>I7+J7</f>
        <v>1414.030912</v>
      </c>
      <c r="I7" s="29">
        <v>1258.170816</v>
      </c>
      <c r="J7" s="29">
        <v>155.860096</v>
      </c>
      <c r="K7" s="29">
        <v>15226.02</v>
      </c>
    </row>
    <row r="8" ht="19.5" customHeight="1" spans="1:11">
      <c r="A8" s="28"/>
      <c r="B8" s="28"/>
      <c r="C8" s="25"/>
      <c r="D8" s="25" t="s">
        <v>74</v>
      </c>
      <c r="E8" s="25"/>
      <c r="F8" s="28" t="s">
        <v>75</v>
      </c>
      <c r="G8" s="29">
        <f>H8+K8</f>
        <v>16640.050912</v>
      </c>
      <c r="H8" s="29">
        <f>I8+J8</f>
        <v>1414.030912</v>
      </c>
      <c r="I8" s="29">
        <v>1258.170816</v>
      </c>
      <c r="J8" s="29">
        <v>155.860096</v>
      </c>
      <c r="K8" s="29">
        <v>15226.02</v>
      </c>
    </row>
    <row r="9" ht="19.5" customHeight="1" spans="1:11">
      <c r="A9" s="28"/>
      <c r="B9" s="28"/>
      <c r="C9" s="25"/>
      <c r="D9" s="25"/>
      <c r="E9" s="25" t="s">
        <v>74</v>
      </c>
      <c r="F9" s="28" t="s">
        <v>76</v>
      </c>
      <c r="G9" s="29">
        <f>H9+K9</f>
        <v>15226.02</v>
      </c>
      <c r="H9" s="29">
        <f>I9+J9</f>
        <v>0</v>
      </c>
      <c r="I9" s="29">
        <v>0</v>
      </c>
      <c r="J9" s="29">
        <v>0</v>
      </c>
      <c r="K9" s="29">
        <v>15226.02</v>
      </c>
    </row>
    <row r="10" ht="19.5" customHeight="1" spans="1:11">
      <c r="A10" s="28"/>
      <c r="B10" s="28"/>
      <c r="C10" s="25"/>
      <c r="D10" s="25"/>
      <c r="E10" s="25" t="s">
        <v>77</v>
      </c>
      <c r="F10" s="28" t="s">
        <v>78</v>
      </c>
      <c r="G10" s="29">
        <f>H10+K10</f>
        <v>1414.030912</v>
      </c>
      <c r="H10" s="29">
        <f>I10+J10</f>
        <v>1414.030912</v>
      </c>
      <c r="I10" s="29">
        <v>1258.170816</v>
      </c>
      <c r="J10" s="29">
        <v>155.860096</v>
      </c>
      <c r="K10" s="29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A12" workbookViewId="0">
      <selection activeCell="E40" sqref="E40"/>
    </sheetView>
  </sheetViews>
  <sheetFormatPr defaultColWidth="10.1142857142857" defaultRowHeight="15" customHeight="1" outlineLevelCol="5"/>
  <cols>
    <col min="1" max="1" width="8.16190476190476" style="32" customWidth="1"/>
    <col min="2" max="2" width="32.6571428571429" style="32" customWidth="1"/>
    <col min="3" max="3" width="40.8095238095238" style="32" customWidth="1"/>
    <col min="4" max="6" width="32.6571428571429" style="32" customWidth="1"/>
    <col min="7" max="16384" width="10.1142857142857" style="34"/>
  </cols>
  <sheetData>
    <row r="1" customHeight="1" spans="1:1">
      <c r="A1" s="35"/>
    </row>
    <row r="2" s="45" customFormat="1" ht="45" customHeight="1" spans="1:6">
      <c r="A2" s="36" t="s">
        <v>112</v>
      </c>
      <c r="B2" s="36"/>
      <c r="C2" s="36"/>
      <c r="D2" s="36"/>
      <c r="E2" s="36"/>
      <c r="F2" s="36"/>
    </row>
    <row r="3" s="32" customFormat="1" ht="22.5" customHeight="1" spans="1:6">
      <c r="A3" s="37" t="s">
        <v>113</v>
      </c>
      <c r="B3" s="38"/>
      <c r="C3" s="38"/>
      <c r="D3" s="38"/>
      <c r="E3" s="39" t="s">
        <v>114</v>
      </c>
      <c r="F3" s="40" t="s">
        <v>115</v>
      </c>
    </row>
    <row r="4" s="32" customFormat="1" ht="22.5" customHeight="1" spans="1:6">
      <c r="A4" s="41" t="s">
        <v>116</v>
      </c>
      <c r="B4" s="41" t="s">
        <v>117</v>
      </c>
      <c r="C4" s="41"/>
      <c r="D4" s="41" t="s">
        <v>118</v>
      </c>
      <c r="E4" s="41"/>
      <c r="F4" s="41"/>
    </row>
    <row r="5" s="32" customFormat="1" ht="22.5" customHeight="1" spans="1:6">
      <c r="A5" s="41"/>
      <c r="B5" s="41" t="s">
        <v>56</v>
      </c>
      <c r="C5" s="41" t="s">
        <v>57</v>
      </c>
      <c r="D5" s="41" t="s">
        <v>58</v>
      </c>
      <c r="E5" s="41" t="s">
        <v>119</v>
      </c>
      <c r="F5" s="41" t="s">
        <v>120</v>
      </c>
    </row>
    <row r="6" s="32" customFormat="1" ht="22.5" customHeight="1" spans="1:6">
      <c r="A6" s="41" t="s">
        <v>121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</row>
    <row r="7" s="33" customFormat="1" ht="22.5" customHeight="1" spans="1:6">
      <c r="A7" s="42">
        <v>1</v>
      </c>
      <c r="B7" s="43"/>
      <c r="C7" s="43" t="s">
        <v>58</v>
      </c>
      <c r="D7" s="44">
        <v>1414.030912</v>
      </c>
      <c r="E7" s="44">
        <v>1258.170816</v>
      </c>
      <c r="F7" s="44">
        <v>155.860096</v>
      </c>
    </row>
    <row r="8" s="33" customFormat="1" ht="22.5" customHeight="1" spans="1:6">
      <c r="A8" s="42">
        <v>2</v>
      </c>
      <c r="B8" s="43">
        <v>301</v>
      </c>
      <c r="C8" s="43" t="s">
        <v>122</v>
      </c>
      <c r="D8" s="44">
        <v>1255.556984</v>
      </c>
      <c r="E8" s="44">
        <v>1253.556984</v>
      </c>
      <c r="F8" s="44">
        <v>2</v>
      </c>
    </row>
    <row r="9" s="34" customFormat="1" ht="22.5" customHeight="1" spans="1:6">
      <c r="A9" s="42">
        <v>3</v>
      </c>
      <c r="B9" s="43">
        <v>30101</v>
      </c>
      <c r="C9" s="43" t="s">
        <v>123</v>
      </c>
      <c r="D9" s="44">
        <v>244.4868</v>
      </c>
      <c r="E9" s="44">
        <v>244.4868</v>
      </c>
      <c r="F9" s="44">
        <v>0</v>
      </c>
    </row>
    <row r="10" s="34" customFormat="1" ht="22.5" customHeight="1" spans="1:6">
      <c r="A10" s="42">
        <v>4</v>
      </c>
      <c r="B10" s="43">
        <v>30102</v>
      </c>
      <c r="C10" s="43" t="s">
        <v>124</v>
      </c>
      <c r="D10" s="44">
        <v>113.1776</v>
      </c>
      <c r="E10" s="44">
        <v>113.1776</v>
      </c>
      <c r="F10" s="44">
        <v>0</v>
      </c>
    </row>
    <row r="11" s="34" customFormat="1" ht="22.5" customHeight="1" spans="1:6">
      <c r="A11" s="42">
        <v>5</v>
      </c>
      <c r="B11" s="43">
        <v>30103</v>
      </c>
      <c r="C11" s="43" t="s">
        <v>125</v>
      </c>
      <c r="D11" s="44">
        <v>2</v>
      </c>
      <c r="E11" s="44">
        <v>0</v>
      </c>
      <c r="F11" s="44">
        <v>2</v>
      </c>
    </row>
    <row r="12" s="34" customFormat="1" ht="22.5" customHeight="1" spans="1:6">
      <c r="A12" s="42">
        <v>6</v>
      </c>
      <c r="B12" s="43">
        <v>30107</v>
      </c>
      <c r="C12" s="43" t="s">
        <v>126</v>
      </c>
      <c r="D12" s="44">
        <v>525.5515</v>
      </c>
      <c r="E12" s="44">
        <v>525.5515</v>
      </c>
      <c r="F12" s="44">
        <v>0</v>
      </c>
    </row>
    <row r="13" s="34" customFormat="1" ht="22.5" customHeight="1" spans="1:6">
      <c r="A13" s="42">
        <v>7</v>
      </c>
      <c r="B13" s="43">
        <v>30108</v>
      </c>
      <c r="C13" s="43" t="s">
        <v>127</v>
      </c>
      <c r="D13" s="44">
        <v>117.448704</v>
      </c>
      <c r="E13" s="44">
        <v>117.448704</v>
      </c>
      <c r="F13" s="44">
        <v>0</v>
      </c>
    </row>
    <row r="14" s="34" customFormat="1" ht="22.5" customHeight="1" spans="1:6">
      <c r="A14" s="42">
        <v>8</v>
      </c>
      <c r="B14" s="43">
        <v>30109</v>
      </c>
      <c r="C14" s="43" t="s">
        <v>128</v>
      </c>
      <c r="D14" s="44">
        <v>58.724352</v>
      </c>
      <c r="E14" s="44">
        <v>58.724352</v>
      </c>
      <c r="F14" s="44">
        <v>0</v>
      </c>
    </row>
    <row r="15" s="34" customFormat="1" ht="22.5" customHeight="1" spans="1:6">
      <c r="A15" s="42">
        <v>9</v>
      </c>
      <c r="B15" s="43">
        <v>30110</v>
      </c>
      <c r="C15" s="43" t="s">
        <v>129</v>
      </c>
      <c r="D15" s="44">
        <v>68.2671</v>
      </c>
      <c r="E15" s="44">
        <v>68.2671</v>
      </c>
      <c r="F15" s="44">
        <v>0</v>
      </c>
    </row>
    <row r="16" s="34" customFormat="1" ht="22.5" customHeight="1" spans="1:6">
      <c r="A16" s="42">
        <v>10</v>
      </c>
      <c r="B16" s="43">
        <v>30112</v>
      </c>
      <c r="C16" s="43" t="s">
        <v>130</v>
      </c>
      <c r="D16" s="44">
        <v>6.606528</v>
      </c>
      <c r="E16" s="44">
        <v>6.606528</v>
      </c>
      <c r="F16" s="44">
        <v>0</v>
      </c>
    </row>
    <row r="17" s="34" customFormat="1" ht="22.5" customHeight="1" spans="1:6">
      <c r="A17" s="42">
        <v>11</v>
      </c>
      <c r="B17" s="43">
        <v>30113</v>
      </c>
      <c r="C17" s="43" t="s">
        <v>89</v>
      </c>
      <c r="D17" s="44">
        <v>119.2944</v>
      </c>
      <c r="E17" s="44">
        <v>119.2944</v>
      </c>
      <c r="F17" s="44">
        <v>0</v>
      </c>
    </row>
    <row r="18" s="34" customFormat="1" ht="22.5" customHeight="1" spans="1:6">
      <c r="A18" s="42">
        <v>12</v>
      </c>
      <c r="B18" s="43">
        <v>302</v>
      </c>
      <c r="C18" s="43" t="s">
        <v>131</v>
      </c>
      <c r="D18" s="44">
        <v>145.996096</v>
      </c>
      <c r="E18" s="44">
        <v>0</v>
      </c>
      <c r="F18" s="44">
        <v>145.996096</v>
      </c>
    </row>
    <row r="19" s="34" customFormat="1" ht="22.5" customHeight="1" spans="1:6">
      <c r="A19" s="42">
        <v>13</v>
      </c>
      <c r="B19" s="43">
        <v>30201</v>
      </c>
      <c r="C19" s="43" t="s">
        <v>132</v>
      </c>
      <c r="D19" s="44">
        <v>24.535964</v>
      </c>
      <c r="E19" s="44">
        <v>0</v>
      </c>
      <c r="F19" s="44">
        <v>24.535964</v>
      </c>
    </row>
    <row r="20" s="34" customFormat="1" ht="22.5" customHeight="1" spans="1:6">
      <c r="A20" s="42">
        <v>14</v>
      </c>
      <c r="B20" s="43">
        <v>30202</v>
      </c>
      <c r="C20" s="43" t="s">
        <v>133</v>
      </c>
      <c r="D20" s="44">
        <v>6</v>
      </c>
      <c r="E20" s="44">
        <v>0</v>
      </c>
      <c r="F20" s="44">
        <v>6</v>
      </c>
    </row>
    <row r="21" s="34" customFormat="1" ht="22.5" customHeight="1" spans="1:6">
      <c r="A21" s="42">
        <v>15</v>
      </c>
      <c r="B21" s="43">
        <v>30203</v>
      </c>
      <c r="C21" s="43" t="s">
        <v>134</v>
      </c>
      <c r="D21" s="44">
        <v>6</v>
      </c>
      <c r="E21" s="44">
        <v>0</v>
      </c>
      <c r="F21" s="44">
        <v>6</v>
      </c>
    </row>
    <row r="22" s="34" customFormat="1" ht="22.5" customHeight="1" spans="1:6">
      <c r="A22" s="42">
        <v>16</v>
      </c>
      <c r="B22" s="43">
        <v>30207</v>
      </c>
      <c r="C22" s="43" t="s">
        <v>135</v>
      </c>
      <c r="D22" s="44">
        <v>1.7</v>
      </c>
      <c r="E22" s="44">
        <v>0</v>
      </c>
      <c r="F22" s="44">
        <v>1.7</v>
      </c>
    </row>
    <row r="23" s="34" customFormat="1" ht="22.5" customHeight="1" spans="1:6">
      <c r="A23" s="42">
        <v>17</v>
      </c>
      <c r="B23" s="43">
        <v>30211</v>
      </c>
      <c r="C23" s="43" t="s">
        <v>136</v>
      </c>
      <c r="D23" s="44">
        <v>5</v>
      </c>
      <c r="E23" s="44">
        <v>0</v>
      </c>
      <c r="F23" s="44">
        <v>5</v>
      </c>
    </row>
    <row r="24" s="34" customFormat="1" ht="22.5" customHeight="1" spans="1:6">
      <c r="A24" s="42">
        <v>18</v>
      </c>
      <c r="B24" s="43">
        <v>30217</v>
      </c>
      <c r="C24" s="43" t="s">
        <v>137</v>
      </c>
      <c r="D24" s="44">
        <v>0.6</v>
      </c>
      <c r="E24" s="44">
        <v>0</v>
      </c>
      <c r="F24" s="44">
        <v>0.6</v>
      </c>
    </row>
    <row r="25" s="34" customFormat="1" ht="22.5" customHeight="1" spans="1:6">
      <c r="A25" s="42">
        <v>19</v>
      </c>
      <c r="B25" s="43">
        <v>30228</v>
      </c>
      <c r="C25" s="43" t="s">
        <v>138</v>
      </c>
      <c r="D25" s="44">
        <v>10.200132</v>
      </c>
      <c r="E25" s="44">
        <v>0</v>
      </c>
      <c r="F25" s="44">
        <v>10.200132</v>
      </c>
    </row>
    <row r="26" s="34" customFormat="1" ht="22.5" customHeight="1" spans="1:6">
      <c r="A26" s="42">
        <v>20</v>
      </c>
      <c r="B26" s="43">
        <v>30231</v>
      </c>
      <c r="C26" s="43" t="s">
        <v>139</v>
      </c>
      <c r="D26" s="44">
        <v>77.5</v>
      </c>
      <c r="E26" s="44">
        <v>0</v>
      </c>
      <c r="F26" s="44">
        <v>77.5</v>
      </c>
    </row>
    <row r="27" s="34" customFormat="1" ht="22.5" customHeight="1" spans="1:6">
      <c r="A27" s="42">
        <v>21</v>
      </c>
      <c r="B27" s="43">
        <v>30239</v>
      </c>
      <c r="C27" s="43" t="s">
        <v>140</v>
      </c>
      <c r="D27" s="44">
        <v>11.46</v>
      </c>
      <c r="E27" s="44">
        <v>0</v>
      </c>
      <c r="F27" s="44">
        <v>11.46</v>
      </c>
    </row>
    <row r="28" s="34" customFormat="1" ht="22.5" customHeight="1" spans="1:6">
      <c r="A28" s="42">
        <v>22</v>
      </c>
      <c r="B28" s="43">
        <v>30299</v>
      </c>
      <c r="C28" s="43" t="s">
        <v>141</v>
      </c>
      <c r="D28" s="44">
        <v>3</v>
      </c>
      <c r="E28" s="44">
        <v>0</v>
      </c>
      <c r="F28" s="44">
        <v>3</v>
      </c>
    </row>
    <row r="29" s="34" customFormat="1" ht="22.5" customHeight="1" spans="1:6">
      <c r="A29" s="42">
        <v>23</v>
      </c>
      <c r="B29" s="43">
        <v>303</v>
      </c>
      <c r="C29" s="43" t="s">
        <v>142</v>
      </c>
      <c r="D29" s="44">
        <v>10.977832</v>
      </c>
      <c r="E29" s="44">
        <v>4.613832</v>
      </c>
      <c r="F29" s="44">
        <v>6.364</v>
      </c>
    </row>
    <row r="30" s="34" customFormat="1" ht="22.5" customHeight="1" spans="1:6">
      <c r="A30" s="42">
        <v>24</v>
      </c>
      <c r="B30" s="43">
        <v>30302</v>
      </c>
      <c r="C30" s="43" t="s">
        <v>143</v>
      </c>
      <c r="D30" s="44">
        <v>4.364</v>
      </c>
      <c r="E30" s="44">
        <v>0</v>
      </c>
      <c r="F30" s="44">
        <v>4.364</v>
      </c>
    </row>
    <row r="31" s="34" customFormat="1" ht="22.5" customHeight="1" spans="1:6">
      <c r="A31" s="42">
        <v>25</v>
      </c>
      <c r="B31" s="43">
        <v>30307</v>
      </c>
      <c r="C31" s="43" t="s">
        <v>144</v>
      </c>
      <c r="D31" s="44">
        <v>4.613832</v>
      </c>
      <c r="E31" s="44">
        <v>4.613832</v>
      </c>
      <c r="F31" s="44">
        <v>0</v>
      </c>
    </row>
    <row r="32" s="34" customFormat="1" ht="22.5" customHeight="1" spans="1:6">
      <c r="A32" s="42">
        <v>26</v>
      </c>
      <c r="B32" s="43">
        <v>30399</v>
      </c>
      <c r="C32" s="43" t="s">
        <v>145</v>
      </c>
      <c r="D32" s="44">
        <v>2</v>
      </c>
      <c r="E32" s="44">
        <v>0</v>
      </c>
      <c r="F32" s="44">
        <v>2</v>
      </c>
    </row>
    <row r="33" s="34" customFormat="1" ht="22.5" customHeight="1" spans="1:6">
      <c r="A33" s="42">
        <v>27</v>
      </c>
      <c r="B33" s="43">
        <v>310</v>
      </c>
      <c r="C33" s="43" t="s">
        <v>146</v>
      </c>
      <c r="D33" s="44">
        <v>1.5</v>
      </c>
      <c r="E33" s="44">
        <v>0</v>
      </c>
      <c r="F33" s="44">
        <v>1.5</v>
      </c>
    </row>
    <row r="34" s="33" customFormat="1" ht="22.5" customHeight="1" spans="1:6">
      <c r="A34" s="42">
        <v>28</v>
      </c>
      <c r="B34" s="43">
        <v>31002</v>
      </c>
      <c r="C34" s="43" t="s">
        <v>147</v>
      </c>
      <c r="D34" s="44">
        <v>1.5</v>
      </c>
      <c r="E34" s="44">
        <v>0</v>
      </c>
      <c r="F34" s="44">
        <v>1.5</v>
      </c>
    </row>
  </sheetData>
  <mergeCells count="5">
    <mergeCell ref="A2:F2"/>
    <mergeCell ref="A3:D3"/>
    <mergeCell ref="B4:C4"/>
    <mergeCell ref="D4:F4"/>
    <mergeCell ref="A4:A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D29" sqref="D29"/>
    </sheetView>
  </sheetViews>
  <sheetFormatPr defaultColWidth="10.1142857142857" defaultRowHeight="15" customHeight="1" outlineLevelCol="5"/>
  <cols>
    <col min="1" max="1" width="8.16190476190476" style="32" customWidth="1"/>
    <col min="2" max="2" width="32.6571428571429" style="32" customWidth="1"/>
    <col min="3" max="3" width="48.9714285714286" style="32" customWidth="1"/>
    <col min="4" max="6" width="32.6571428571429" style="32" customWidth="1"/>
    <col min="7" max="16384" width="10.1142857142857" style="34"/>
  </cols>
  <sheetData>
    <row r="1" customHeight="1" spans="1:1">
      <c r="A1" s="35"/>
    </row>
    <row r="2" s="32" customFormat="1" ht="45" customHeight="1" spans="1:6">
      <c r="A2" s="36" t="s">
        <v>148</v>
      </c>
      <c r="B2" s="36"/>
      <c r="C2" s="36"/>
      <c r="D2" s="36"/>
      <c r="E2" s="36"/>
      <c r="F2" s="36"/>
    </row>
    <row r="3" s="32" customFormat="1" ht="22.5" customHeight="1" spans="1:6">
      <c r="A3" s="37" t="s">
        <v>113</v>
      </c>
      <c r="B3" s="38"/>
      <c r="C3" s="38"/>
      <c r="D3" s="38"/>
      <c r="E3" s="39" t="s">
        <v>114</v>
      </c>
      <c r="F3" s="40" t="s">
        <v>115</v>
      </c>
    </row>
    <row r="4" s="32" customFormat="1" ht="22.5" customHeight="1" spans="1:6">
      <c r="A4" s="41" t="s">
        <v>116</v>
      </c>
      <c r="B4" s="41" t="s">
        <v>149</v>
      </c>
      <c r="C4" s="41"/>
      <c r="D4" s="41" t="s">
        <v>150</v>
      </c>
      <c r="E4" s="41"/>
      <c r="F4" s="41"/>
    </row>
    <row r="5" s="32" customFormat="1" ht="22.5" customHeight="1" spans="1:6">
      <c r="A5" s="41"/>
      <c r="B5" s="41" t="s">
        <v>56</v>
      </c>
      <c r="C5" s="41" t="s">
        <v>57</v>
      </c>
      <c r="D5" s="41" t="s">
        <v>58</v>
      </c>
      <c r="E5" s="41" t="s">
        <v>119</v>
      </c>
      <c r="F5" s="41" t="s">
        <v>120</v>
      </c>
    </row>
    <row r="6" s="32" customFormat="1" ht="22.5" customHeight="1" spans="1:6">
      <c r="A6" s="41" t="s">
        <v>121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</row>
    <row r="7" s="33" customFormat="1" ht="22.5" customHeight="1" spans="1:6">
      <c r="A7" s="42">
        <v>1</v>
      </c>
      <c r="B7" s="43"/>
      <c r="C7" s="43" t="s">
        <v>58</v>
      </c>
      <c r="D7" s="44">
        <v>1414.030912</v>
      </c>
      <c r="E7" s="44">
        <v>1258.170816</v>
      </c>
      <c r="F7" s="44">
        <v>155.860096</v>
      </c>
    </row>
    <row r="8" s="33" customFormat="1" ht="22.5" customHeight="1" spans="1:6">
      <c r="A8" s="42">
        <v>2</v>
      </c>
      <c r="B8" s="43">
        <v>505</v>
      </c>
      <c r="C8" s="43" t="s">
        <v>151</v>
      </c>
      <c r="D8" s="44">
        <v>1401.55308</v>
      </c>
      <c r="E8" s="44">
        <v>1253.556984</v>
      </c>
      <c r="F8" s="44">
        <v>147.996096</v>
      </c>
    </row>
    <row r="9" s="34" customFormat="1" ht="22.5" customHeight="1" spans="1:6">
      <c r="A9" s="42">
        <v>3</v>
      </c>
      <c r="B9" s="43">
        <v>50501</v>
      </c>
      <c r="C9" s="43" t="s">
        <v>122</v>
      </c>
      <c r="D9" s="44">
        <v>1255.556984</v>
      </c>
      <c r="E9" s="44">
        <v>1253.556984</v>
      </c>
      <c r="F9" s="44">
        <v>2</v>
      </c>
    </row>
    <row r="10" s="34" customFormat="1" ht="22.5" customHeight="1" spans="1:6">
      <c r="A10" s="42">
        <v>4</v>
      </c>
      <c r="B10" s="43">
        <v>50502</v>
      </c>
      <c r="C10" s="43" t="s">
        <v>131</v>
      </c>
      <c r="D10" s="44">
        <v>145.996096</v>
      </c>
      <c r="E10" s="44">
        <v>0</v>
      </c>
      <c r="F10" s="44">
        <v>145.996096</v>
      </c>
    </row>
    <row r="11" s="34" customFormat="1" ht="22.5" customHeight="1" spans="1:6">
      <c r="A11" s="42">
        <v>5</v>
      </c>
      <c r="B11" s="43">
        <v>506</v>
      </c>
      <c r="C11" s="43" t="s">
        <v>152</v>
      </c>
      <c r="D11" s="44">
        <v>1.5</v>
      </c>
      <c r="E11" s="44">
        <v>0</v>
      </c>
      <c r="F11" s="44">
        <v>1.5</v>
      </c>
    </row>
    <row r="12" s="34" customFormat="1" ht="22.5" customHeight="1" spans="1:6">
      <c r="A12" s="42">
        <v>6</v>
      </c>
      <c r="B12" s="43">
        <v>50601</v>
      </c>
      <c r="C12" s="43" t="s">
        <v>153</v>
      </c>
      <c r="D12" s="44">
        <v>1.5</v>
      </c>
      <c r="E12" s="44">
        <v>0</v>
      </c>
      <c r="F12" s="44">
        <v>1.5</v>
      </c>
    </row>
    <row r="13" s="34" customFormat="1" ht="22.5" customHeight="1" spans="1:6">
      <c r="A13" s="42">
        <v>7</v>
      </c>
      <c r="B13" s="43">
        <v>509</v>
      </c>
      <c r="C13" s="43" t="s">
        <v>142</v>
      </c>
      <c r="D13" s="44">
        <v>10.977832</v>
      </c>
      <c r="E13" s="44">
        <v>4.613832</v>
      </c>
      <c r="F13" s="44">
        <v>6.364</v>
      </c>
    </row>
    <row r="14" s="34" customFormat="1" ht="22.5" customHeight="1" spans="1:6">
      <c r="A14" s="42">
        <v>8</v>
      </c>
      <c r="B14" s="43">
        <v>50901</v>
      </c>
      <c r="C14" s="43" t="s">
        <v>154</v>
      </c>
      <c r="D14" s="44">
        <v>4.613832</v>
      </c>
      <c r="E14" s="44">
        <v>4.613832</v>
      </c>
      <c r="F14" s="44">
        <v>0</v>
      </c>
    </row>
    <row r="15" s="34" customFormat="1" ht="22.5" customHeight="1" spans="1:6">
      <c r="A15" s="42">
        <v>9</v>
      </c>
      <c r="B15" s="43">
        <v>50905</v>
      </c>
      <c r="C15" s="43" t="s">
        <v>155</v>
      </c>
      <c r="D15" s="44">
        <v>4.364</v>
      </c>
      <c r="E15" s="44">
        <v>0</v>
      </c>
      <c r="F15" s="44">
        <v>4.364</v>
      </c>
    </row>
    <row r="16" s="33" customFormat="1" ht="22.5" customHeight="1" spans="1:6">
      <c r="A16" s="42">
        <v>10</v>
      </c>
      <c r="B16" s="43">
        <v>50999</v>
      </c>
      <c r="C16" s="43" t="s">
        <v>145</v>
      </c>
      <c r="D16" s="44">
        <v>2</v>
      </c>
      <c r="E16" s="44">
        <v>0</v>
      </c>
      <c r="F16" s="44">
        <v>2</v>
      </c>
    </row>
  </sheetData>
  <mergeCells count="5">
    <mergeCell ref="A2:F2"/>
    <mergeCell ref="A3:D3"/>
    <mergeCell ref="B4:C4"/>
    <mergeCell ref="D4:F4"/>
    <mergeCell ref="A4:A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opLeftCell="C1" workbookViewId="0">
      <selection activeCell="C1" sqref="C1:K1"/>
    </sheetView>
  </sheetViews>
  <sheetFormatPr defaultColWidth="8.78095238095238" defaultRowHeight="15" customHeight="1" outlineLevelRow="5"/>
  <cols>
    <col min="1" max="2" width="8.78095238095238" hidden="1" customWidth="1"/>
    <col min="3" max="5" width="5.66666666666667" customWidth="1"/>
    <col min="6" max="6" width="32.8857142857143" customWidth="1"/>
    <col min="7" max="11" width="14.3333333333333" customWidth="1"/>
  </cols>
  <sheetData>
    <row r="1" customHeight="1" spans="2:11">
      <c r="B1" s="18"/>
      <c r="C1" s="19" t="s">
        <v>156</v>
      </c>
      <c r="D1" s="19"/>
      <c r="E1" s="19"/>
      <c r="F1" s="19"/>
      <c r="G1" s="19"/>
      <c r="H1" s="19"/>
      <c r="I1" s="19"/>
      <c r="J1" s="19"/>
      <c r="K1" s="19"/>
    </row>
    <row r="2" s="15" customFormat="1" ht="40.5" customHeight="1" spans="1:3">
      <c r="A2" s="20"/>
      <c r="C2" s="21" t="s">
        <v>157</v>
      </c>
    </row>
    <row r="3" ht="18" customHeight="1" spans="1:11">
      <c r="A3" s="22" t="s">
        <v>4</v>
      </c>
      <c r="B3" s="23"/>
      <c r="C3" s="24"/>
      <c r="D3" s="24"/>
      <c r="E3" s="24"/>
      <c r="F3" s="24"/>
      <c r="G3" s="24"/>
      <c r="H3" s="24"/>
      <c r="I3" s="24"/>
      <c r="J3" s="30"/>
      <c r="K3" s="31" t="s">
        <v>5</v>
      </c>
    </row>
    <row r="4" ht="19.5" customHeight="1" spans="1:11">
      <c r="A4" s="25" t="s">
        <v>54</v>
      </c>
      <c r="B4" s="25" t="s">
        <v>55</v>
      </c>
      <c r="C4" s="26" t="s">
        <v>56</v>
      </c>
      <c r="D4" s="27"/>
      <c r="E4" s="27"/>
      <c r="F4" s="26" t="s">
        <v>57</v>
      </c>
      <c r="G4" s="26" t="s">
        <v>58</v>
      </c>
      <c r="H4" s="26" t="s">
        <v>93</v>
      </c>
      <c r="I4" s="27"/>
      <c r="J4" s="27"/>
      <c r="K4" s="26" t="s">
        <v>94</v>
      </c>
    </row>
    <row r="5" s="16" customFormat="1" ht="19.5" customHeight="1" spans="1:11">
      <c r="A5" s="28"/>
      <c r="B5" s="28"/>
      <c r="C5" s="26" t="s">
        <v>64</v>
      </c>
      <c r="D5" s="26" t="s">
        <v>65</v>
      </c>
      <c r="E5" s="26" t="s">
        <v>66</v>
      </c>
      <c r="F5" s="26"/>
      <c r="G5" s="26"/>
      <c r="H5" s="26" t="s">
        <v>109</v>
      </c>
      <c r="I5" s="26" t="s">
        <v>110</v>
      </c>
      <c r="J5" s="26" t="s">
        <v>111</v>
      </c>
      <c r="K5" s="26"/>
    </row>
    <row r="6" s="17" customFormat="1" ht="19.5" customHeight="1" spans="1:11">
      <c r="A6" s="28"/>
      <c r="B6" s="28"/>
      <c r="C6" s="25"/>
      <c r="D6" s="25"/>
      <c r="E6" s="25"/>
      <c r="F6" s="28"/>
      <c r="G6" s="29">
        <f>SUM(I6:K6)</f>
        <v>0</v>
      </c>
      <c r="H6" s="29">
        <f>I6+J6</f>
        <v>0</v>
      </c>
      <c r="I6" s="29">
        <v>0</v>
      </c>
      <c r="J6" s="29">
        <v>0</v>
      </c>
      <c r="K6" s="29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06-一般公共预算财政拨款基本支出表（部门经济分类）</vt:lpstr>
      <vt:lpstr>07-一般公共预算财政拨款基本支出表（政府经济分类）</vt:lpstr>
      <vt:lpstr>08 - 政府性基金预算支出表</vt:lpstr>
      <vt:lpstr>09-部门预算财政拨款“三公”经费支出表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2025-03-03T06:46:00Z</dcterms:created>
  <dcterms:modified xsi:type="dcterms:W3CDTF">2025-03-18T01:20:05Z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F03BA91539BA4994BD894760C1BEFC64</vt:lpwstr>
  </property>
  <property fmtid="{D5CDD505-2E9C-101B-9397-08002B2CF9AE}" pid="3" name="KSOProductBuildVer">
    <vt:lpwstr>2052-11.1.0.12651</vt:lpwstr>
  </property>
</Properties>
</file>