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10365" tabRatio="95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 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44525"/>
</workbook>
</file>

<file path=xl/calcChain.xml><?xml version="1.0" encoding="utf-8"?>
<calcChain xmlns="http://schemas.openxmlformats.org/spreadsheetml/2006/main">
  <c r="C13" i="9"/>
  <c r="C12"/>
  <c r="C11"/>
  <c r="F10"/>
  <c r="E10"/>
  <c r="D10"/>
  <c r="C10"/>
  <c r="C9"/>
  <c r="F8"/>
  <c r="E8"/>
  <c r="D8"/>
  <c r="C8"/>
  <c r="F7"/>
  <c r="E7"/>
  <c r="D7"/>
  <c r="C7"/>
  <c r="H9" i="8"/>
  <c r="G9"/>
  <c r="H8"/>
  <c r="G8"/>
  <c r="H7"/>
  <c r="G7"/>
  <c r="H6"/>
  <c r="G6"/>
  <c r="H18" i="6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D35" i="5"/>
  <c r="B35"/>
  <c r="D33"/>
  <c r="G31"/>
  <c r="E31"/>
  <c r="D31"/>
  <c r="B31"/>
  <c r="G29"/>
  <c r="E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G21" i="4"/>
  <c r="G20"/>
  <c r="G19"/>
  <c r="G18"/>
  <c r="G17"/>
  <c r="G16"/>
  <c r="G15"/>
  <c r="G14"/>
  <c r="G13"/>
  <c r="G12"/>
  <c r="G11"/>
  <c r="G10"/>
  <c r="G9"/>
  <c r="G8"/>
  <c r="G7"/>
  <c r="G6"/>
  <c r="H23" i="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B37" i="2"/>
  <c r="D30"/>
  <c r="B30"/>
</calcChain>
</file>

<file path=xl/sharedStrings.xml><?xml version="1.0" encoding="utf-8"?>
<sst xmlns="http://schemas.openxmlformats.org/spreadsheetml/2006/main" count="354" uniqueCount="179">
  <si>
    <t>部门预算批复表</t>
  </si>
  <si>
    <t>二〇二五年二月</t>
  </si>
  <si>
    <t>部门预算批复表1</t>
  </si>
  <si>
    <t>收支预算总表</t>
  </si>
  <si>
    <t>部门（单位）：青岛西海岸交通商务区管理委员会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</si>
  <si>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</si>
  <si>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</si>
  <si>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</si>
  <si>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</si>
  <si>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</si>
  <si>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</si>
  <si>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</si>
  <si>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</si>
  <si>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</si>
  <si>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</si>
  <si>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</si>
  <si>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</si>
  <si>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</si>
  <si>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</si>
  <si>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</si>
  <si>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</si>
  <si>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</si>
  <si>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</si>
  <si>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</si>
  <si>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</si>
  <si>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</si>
  <si>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</si>
  <si>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</si>
  <si>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</si>
  <si>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</si>
  <si>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</si>
  <si>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</si>
  <si>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</si>
  <si>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</si>
  <si>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</si>
  <si>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</si>
  <si>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</si>
  <si>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</si>
  <si>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</si>
  <si>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</si>
  <si>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</si>
  <si>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</si>
  <si>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</si>
  <si>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</si>
  <si>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</si>
  <si>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</si>
  <si>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</si>
  <si>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</si>
  <si>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</si>
  <si>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</si>
  <si>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</si>
  <si>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</si>
  <si>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</si>
  <si>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</si>
  <si>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</si>
  <si>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</si>
  <si>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</si>
  <si>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</si>
  <si>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</si>
  <si>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</si>
  <si>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</si>
  <si>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</si>
  <si>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</si>
  <si>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</si>
  <si>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</si>
  <si>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</si>
  <si>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</si>
  <si>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</si>
  <si>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</si>
  <si>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</si>
  <si>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</si>
  <si>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</si>
  <si>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</si>
  <si>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</si>
  <si>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</si>
  <si>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</si>
  <si>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</si>
  <si>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</si>
  <si>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04</t>
  </si>
  <si>
    <t>发展与改革事务</t>
  </si>
  <si>
    <t>02</t>
  </si>
  <si>
    <t>一般行政管理事务</t>
  </si>
  <si>
    <t>208</t>
  </si>
  <si>
    <t>社会保障和就业支出</t>
  </si>
  <si>
    <t>05</t>
  </si>
  <si>
    <t>行政事业单位养老支出</t>
  </si>
  <si>
    <t>机关事业单位基本养老保险缴费支出</t>
  </si>
  <si>
    <t>08</t>
  </si>
  <si>
    <t>对机关事业单位职业年金的补助</t>
  </si>
  <si>
    <t>212</t>
  </si>
  <si>
    <t>城乡社区支出</t>
  </si>
  <si>
    <t>国有土地使用权出让收入安排的支出</t>
  </si>
  <si>
    <t>城市建设支出</t>
  </si>
  <si>
    <t>221</t>
  </si>
  <si>
    <t>住房保障支出</t>
  </si>
  <si>
    <t>住房改革支出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</si>
  <si>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</si>
  <si>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</si>
  <si>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</si>
  <si>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</si>
  <si>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</si>
  <si>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</si>
  <si>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</si>
  <si>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</si>
  <si>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</si>
  <si>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</si>
  <si>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</si>
  <si>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</si>
  <si>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</si>
  <si>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</si>
  <si>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</si>
  <si>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</si>
  <si>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</si>
  <si>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</si>
  <si>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</si>
  <si>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</si>
  <si>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</si>
  <si>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</si>
  <si>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</si>
  <si>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</si>
  <si>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预算单位编码及名称：[415]青岛西海岸交通商务区管理委员会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</si>
  <si>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</si>
  <si>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</si>
  <si>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</si>
  <si>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</si>
  <si>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</si>
  <si>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</si>
  <si>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</si>
  <si>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</si>
  <si>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</si>
  <si>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</si>
  <si>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</si>
  <si>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</si>
  <si>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</si>
  <si>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</si>
  <si>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</si>
  <si>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</si>
  <si>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</si>
  <si>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</si>
  <si>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</si>
  <si>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</si>
  <si>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邮电费</t>
  </si>
  <si>
    <t>差旅费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</si>
  <si>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</si>
  <si>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</si>
  <si>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</si>
  <si>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</si>
  <si>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</si>
  <si>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</si>
  <si>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生活补助</t>
  </si>
  <si>
    <t>医疗费补助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</si>
  <si>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</si>
  <si>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</si>
  <si>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</si>
  <si>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</si>
  <si>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</si>
  <si>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</si>
  <si>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</si>
  <si>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</si>
  <si>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</si>
  <si>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</si>
  <si>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</si>
  <si>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</si>
  <si>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</si>
  <si>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社会福利和救助</t>
  </si>
  <si>
    <t>部门预算批复表7</t>
  </si>
  <si>
    <t>政府性基金预算支出表</t>
  </si>
  <si>
    <t>部门预算批复表8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</si>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</sst>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3">
    <numFmt numFmtId="178" formatCode="#,##0.00_ ;\-#,##0.00;;"/>
    <numFmt numFmtId="179" formatCode="\ #,##0.00;\ \-#,##0.00;\ &quot;&quot;??;@"/>
    <numFmt numFmtId="180" formatCode="\ #,##0.00_ ;\-#,##0.00;;"/>
  </numFmts>
  <fonts count="21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family val="2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family val="2"/>
    </font>
    <font>
      <sz val="13"/>
      <name val="Arial"/>
      <family val="2"/>
    </font>
    <font>
      <sz val="36"/>
      <name val="方正小标宋简体"/>
      <charset val="134"/>
    </font>
    <font>
      <sz val="28"/>
      <name val="黑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top"/>
    </xf>
    <xf numFmtId="0" fontId="16" fillId="0" borderId="0"/>
  </cellStyleXfs>
  <cellXfs count="116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178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9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9" fontId="12" fillId="0" borderId="2" xfId="0" applyNumberFormat="1" applyFont="1" applyBorder="1" applyAlignment="1">
      <alignment horizontal="right" vertical="center" wrapText="1"/>
    </xf>
    <xf numFmtId="179" fontId="12" fillId="2" borderId="2" xfId="0" applyNumberFormat="1" applyFont="1" applyFill="1" applyBorder="1" applyAlignment="1">
      <alignment horizontal="right" vertical="center"/>
    </xf>
    <xf numFmtId="0" fontId="13" fillId="0" borderId="2" xfId="0" applyNumberFormat="1" applyFont="1" applyBorder="1" applyAlignment="1"/>
    <xf numFmtId="179" fontId="12" fillId="0" borderId="2" xfId="0" applyNumberFormat="1" applyFont="1" applyBorder="1" applyAlignment="1"/>
    <xf numFmtId="178" fontId="12" fillId="0" borderId="2" xfId="0" applyNumberFormat="1" applyFont="1" applyBorder="1" applyAlignment="1"/>
    <xf numFmtId="178" fontId="1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2" xfId="0" applyFont="1" applyBorder="1">
      <alignment vertical="top"/>
    </xf>
    <xf numFmtId="180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180" fontId="9" fillId="0" borderId="2" xfId="0" applyNumberFormat="1" applyFont="1" applyBorder="1" applyAlignment="1">
      <alignment horizontal="right" vertical="center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left" vertical="center"/>
    </xf>
    <xf numFmtId="179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top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3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>
      <alignment vertical="top"/>
    </xf>
    <xf numFmtId="0" fontId="9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right" vertical="center" wrapText="1"/>
    </xf>
    <xf numFmtId="178" fontId="9" fillId="0" borderId="2" xfId="0" applyNumberFormat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right" vertical="center"/>
    </xf>
    <xf numFmtId="178" fontId="12" fillId="0" borderId="2" xfId="0" applyNumberFormat="1" applyFont="1" applyFill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abSelected="1" workbookViewId="0">
      <selection activeCell="O10" sqref="O10"/>
    </sheetView>
  </sheetViews>
  <sheetFormatPr defaultColWidth="8.875" defaultRowHeight="15" customHeight="1"/>
  <sheetData>
    <row r="1" spans="1:16" ht="25.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5.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6"/>
    </row>
    <row r="3" spans="1:16" ht="25.5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6"/>
    </row>
    <row r="4" spans="1:16" ht="25.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6"/>
    </row>
    <row r="5" spans="1:16" ht="25.5" customHeight="1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6"/>
    </row>
    <row r="6" spans="1:16" ht="46.5" customHeight="1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25.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6"/>
    </row>
    <row r="8" spans="1:16" ht="25.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6"/>
    </row>
    <row r="9" spans="1:16" ht="25.5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6"/>
    </row>
    <row r="10" spans="1:16" ht="25.5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6"/>
    </row>
    <row r="11" spans="1:16" ht="30" customHeight="1">
      <c r="A11" s="67"/>
      <c r="B11" s="67"/>
      <c r="C11" s="67"/>
      <c r="D11" s="67"/>
      <c r="E11" s="67"/>
      <c r="F11" s="67"/>
      <c r="G11" s="69" t="s">
        <v>1</v>
      </c>
      <c r="H11" s="69"/>
      <c r="I11" s="69"/>
      <c r="J11" s="69"/>
      <c r="K11" s="67"/>
      <c r="L11" s="67"/>
      <c r="M11" s="67"/>
      <c r="N11" s="67"/>
      <c r="O11" s="67"/>
      <c r="P11" s="66"/>
    </row>
    <row r="12" spans="1:16" ht="25.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6"/>
    </row>
    <row r="13" spans="1:16" ht="25.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6"/>
    </row>
    <row r="14" spans="1:16" ht="25.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6"/>
    </row>
    <row r="15" spans="1:16" ht="25.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6"/>
    </row>
    <row r="16" spans="1:16" ht="25.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6"/>
    </row>
    <row r="17" spans="1:16" ht="25.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6"/>
    </row>
    <row r="18" spans="1:16" ht="25.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6"/>
    </row>
    <row r="19" spans="1:16" ht="25.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6"/>
    </row>
  </sheetData>
  <mergeCells count="2">
    <mergeCell ref="A6:P6"/>
    <mergeCell ref="G11:J11"/>
  </mergeCells>
  <phoneticPr fontId="20" type="noConversion"/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1" topLeftCell="A2" activePane="bottomLeft" state="frozen"/>
      <selection pane="bottomLeft" activeCell="B17" sqref="B17"/>
    </sheetView>
  </sheetViews>
  <sheetFormatPr defaultColWidth="8.875" defaultRowHeight="15" customHeight="1"/>
  <cols>
    <col min="1" max="1" width="21.375" style="1" customWidth="1"/>
    <col min="2" max="2" width="35.75" style="1" customWidth="1"/>
    <col min="3" max="6" width="28.625" style="3" customWidth="1"/>
  </cols>
  <sheetData>
    <row r="1" spans="1:6" ht="15" customHeight="1">
      <c r="A1" s="107" t="s">
        <v>167</v>
      </c>
      <c r="B1" s="107"/>
      <c r="C1" s="107"/>
      <c r="D1" s="107"/>
      <c r="E1" s="107"/>
      <c r="F1" s="107"/>
    </row>
    <row r="2" spans="1:6" s="1" customFormat="1" ht="45" customHeight="1">
      <c r="A2" s="108" t="s">
        <v>168</v>
      </c>
      <c r="B2" s="108"/>
      <c r="C2" s="108"/>
      <c r="D2" s="108"/>
      <c r="E2" s="108"/>
      <c r="F2" s="108"/>
    </row>
    <row r="3" spans="1:6" s="1" customFormat="1" ht="22.5" customHeight="1">
      <c r="A3" s="109" t="s">
        <v>120</v>
      </c>
      <c r="B3" s="110"/>
      <c r="C3" s="110"/>
      <c r="D3" s="110"/>
      <c r="E3" s="4" t="s">
        <v>121</v>
      </c>
      <c r="F3" s="5" t="s">
        <v>122</v>
      </c>
    </row>
    <row r="4" spans="1:6" s="1" customFormat="1" ht="22.5" customHeight="1">
      <c r="A4" s="111" t="s">
        <v>123</v>
      </c>
      <c r="B4" s="111" t="s">
        <v>106</v>
      </c>
      <c r="C4" s="111" t="s">
        <v>169</v>
      </c>
      <c r="D4" s="111"/>
      <c r="E4" s="111"/>
      <c r="F4" s="111"/>
    </row>
    <row r="5" spans="1:6" s="1" customFormat="1" ht="22.5" customHeight="1">
      <c r="A5" s="111"/>
      <c r="B5" s="111"/>
      <c r="C5" s="6" t="s">
        <v>58</v>
      </c>
      <c r="D5" s="6" t="s">
        <v>170</v>
      </c>
      <c r="E5" s="6" t="s">
        <v>171</v>
      </c>
      <c r="F5" s="6" t="s">
        <v>172</v>
      </c>
    </row>
    <row r="6" spans="1:6" s="1" customFormat="1" ht="22.5" customHeight="1">
      <c r="A6" s="6" t="s">
        <v>128</v>
      </c>
      <c r="B6" s="6">
        <v>1</v>
      </c>
      <c r="C6" s="6">
        <v>2</v>
      </c>
      <c r="D6" s="6">
        <v>3</v>
      </c>
      <c r="E6" s="6">
        <v>4</v>
      </c>
      <c r="F6" s="6">
        <v>5</v>
      </c>
    </row>
    <row r="7" spans="1:6" s="2" customFormat="1" ht="22.5" customHeight="1">
      <c r="A7" s="7">
        <v>1</v>
      </c>
      <c r="B7" s="8" t="s">
        <v>58</v>
      </c>
      <c r="C7" s="9">
        <f t="shared" ref="C7:C13" si="0">SUM(D7,E7,F7)</f>
        <v>3.9</v>
      </c>
      <c r="D7" s="9">
        <f t="shared" ref="D7:F7" si="1">D8</f>
        <v>3.9</v>
      </c>
      <c r="E7" s="9">
        <f t="shared" si="1"/>
        <v>0</v>
      </c>
      <c r="F7" s="9">
        <f t="shared" si="1"/>
        <v>0</v>
      </c>
    </row>
    <row r="8" spans="1:6" s="2" customFormat="1" ht="22.5" customHeight="1">
      <c r="A8" s="7">
        <v>2</v>
      </c>
      <c r="B8" s="8" t="s">
        <v>173</v>
      </c>
      <c r="C8" s="9">
        <f t="shared" si="0"/>
        <v>3.9</v>
      </c>
      <c r="D8" s="9">
        <f t="shared" ref="D8:F8" si="2">SUM(D9,D11,D12,D13)</f>
        <v>3.9</v>
      </c>
      <c r="E8" s="9">
        <f t="shared" si="2"/>
        <v>0</v>
      </c>
      <c r="F8" s="9">
        <f t="shared" si="2"/>
        <v>0</v>
      </c>
    </row>
    <row r="9" spans="1:6" s="2" customFormat="1" ht="22.5" customHeight="1">
      <c r="A9" s="7">
        <v>3</v>
      </c>
      <c r="B9" s="8" t="s">
        <v>174</v>
      </c>
      <c r="C9" s="9">
        <f t="shared" si="0"/>
        <v>0</v>
      </c>
      <c r="D9" s="9">
        <v>0</v>
      </c>
      <c r="E9" s="9">
        <v>0</v>
      </c>
      <c r="F9" s="9">
        <v>0</v>
      </c>
    </row>
    <row r="10" spans="1:6" s="2" customFormat="1" ht="22.5" customHeight="1">
      <c r="A10" s="7">
        <v>4</v>
      </c>
      <c r="B10" s="8" t="s">
        <v>175</v>
      </c>
      <c r="C10" s="9">
        <f t="shared" si="0"/>
        <v>0.9</v>
      </c>
      <c r="D10" s="9">
        <f t="shared" ref="D10:F10" si="3">SUM(D11,D12)</f>
        <v>0.9</v>
      </c>
      <c r="E10" s="9">
        <f t="shared" si="3"/>
        <v>0</v>
      </c>
      <c r="F10" s="9">
        <f t="shared" si="3"/>
        <v>0</v>
      </c>
    </row>
    <row r="11" spans="1:6" s="2" customFormat="1" ht="22.5" customHeight="1">
      <c r="A11" s="7">
        <v>5</v>
      </c>
      <c r="B11" s="8" t="s">
        <v>176</v>
      </c>
      <c r="C11" s="9">
        <f t="shared" si="0"/>
        <v>0</v>
      </c>
      <c r="D11" s="9">
        <v>0</v>
      </c>
      <c r="E11" s="9">
        <v>0</v>
      </c>
      <c r="F11" s="9">
        <v>0</v>
      </c>
    </row>
    <row r="12" spans="1:6" s="2" customFormat="1" ht="22.5" customHeight="1">
      <c r="A12" s="7">
        <v>6</v>
      </c>
      <c r="B12" s="8" t="s">
        <v>177</v>
      </c>
      <c r="C12" s="9">
        <f t="shared" si="0"/>
        <v>0.9</v>
      </c>
      <c r="D12" s="9">
        <v>0.9</v>
      </c>
      <c r="E12" s="9">
        <v>0</v>
      </c>
      <c r="F12" s="9">
        <v>0</v>
      </c>
    </row>
    <row r="13" spans="1:6" s="2" customFormat="1" ht="22.5" customHeight="1">
      <c r="A13" s="7">
        <v>7</v>
      </c>
      <c r="B13" s="8" t="s">
        <v>178</v>
      </c>
      <c r="C13" s="9">
        <f t="shared" si="0"/>
        <v>3</v>
      </c>
      <c r="D13" s="9">
        <v>3</v>
      </c>
      <c r="E13" s="9">
        <v>0</v>
      </c>
      <c r="F13" s="9">
        <v>0</v>
      </c>
    </row>
    <row r="14" spans="1:6" s="2" customFormat="1" ht="22.5" customHeight="1">
      <c r="A14" s="7"/>
      <c r="B14" s="8"/>
      <c r="C14" s="10"/>
      <c r="D14" s="10"/>
      <c r="E14" s="10"/>
      <c r="F14" s="10"/>
    </row>
  </sheetData>
  <mergeCells count="6">
    <mergeCell ref="A1:F1"/>
    <mergeCell ref="A2:F2"/>
    <mergeCell ref="A3:D3"/>
    <mergeCell ref="C4:F4"/>
    <mergeCell ref="A4:A5"/>
    <mergeCell ref="B4:B5"/>
  </mergeCells>
  <phoneticPr fontId="20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6" activePane="bottomLeft" state="frozen"/>
      <selection pane="bottomLeft" activeCell="C13" sqref="C13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13" customFormat="1" ht="15" customHeight="1">
      <c r="A1" s="70" t="s">
        <v>2</v>
      </c>
      <c r="B1" s="70"/>
      <c r="C1" s="70"/>
      <c r="D1" s="70"/>
    </row>
    <row r="2" spans="1:4" s="50" customFormat="1" ht="40.5" customHeight="1">
      <c r="A2" s="71" t="s">
        <v>3</v>
      </c>
      <c r="B2" s="72"/>
      <c r="C2" s="72"/>
      <c r="D2" s="72"/>
    </row>
    <row r="3" spans="1:4" s="13" customFormat="1" ht="21" customHeight="1">
      <c r="A3" s="73" t="s">
        <v>4</v>
      </c>
      <c r="B3" s="73"/>
      <c r="C3" s="74"/>
      <c r="D3" s="21" t="s">
        <v>5</v>
      </c>
    </row>
    <row r="4" spans="1:4" s="59" customFormat="1" ht="21" customHeight="1">
      <c r="A4" s="75" t="s">
        <v>6</v>
      </c>
      <c r="B4" s="76"/>
      <c r="C4" s="75" t="s">
        <v>7</v>
      </c>
      <c r="D4" s="76"/>
    </row>
    <row r="5" spans="1:4" s="60" customFormat="1" ht="21" customHeight="1">
      <c r="A5" s="61" t="s">
        <v>8</v>
      </c>
      <c r="B5" s="61" t="s">
        <v>9</v>
      </c>
      <c r="C5" s="61" t="s">
        <v>8</v>
      </c>
      <c r="D5" s="61" t="s">
        <v>9</v>
      </c>
    </row>
    <row r="6" spans="1:4" ht="21" customHeight="1">
      <c r="A6" s="62" t="s">
        <v>10</v>
      </c>
      <c r="B6" s="63">
        <v>3371.1410540000002</v>
      </c>
      <c r="C6" s="64" t="s">
        <v>11</v>
      </c>
      <c r="D6" s="63">
        <v>1668.456782</v>
      </c>
    </row>
    <row r="7" spans="1:4" s="13" customFormat="1" ht="21" customHeight="1">
      <c r="A7" s="19" t="s">
        <v>12</v>
      </c>
      <c r="B7" s="63">
        <v>2009.6810539999999</v>
      </c>
      <c r="C7" s="64" t="s">
        <v>13</v>
      </c>
      <c r="D7" s="63"/>
    </row>
    <row r="8" spans="1:4" s="13" customFormat="1" ht="21" customHeight="1">
      <c r="A8" s="19" t="s">
        <v>14</v>
      </c>
      <c r="B8" s="63">
        <v>1361.46</v>
      </c>
      <c r="C8" s="64" t="s">
        <v>15</v>
      </c>
      <c r="D8" s="63"/>
    </row>
    <row r="9" spans="1:4" s="13" customFormat="1" ht="21" customHeight="1">
      <c r="A9" s="19" t="s">
        <v>16</v>
      </c>
      <c r="B9" s="63"/>
      <c r="C9" s="64" t="s">
        <v>17</v>
      </c>
      <c r="D9" s="63"/>
    </row>
    <row r="10" spans="1:4" s="13" customFormat="1" ht="21" customHeight="1">
      <c r="A10" s="19" t="s">
        <v>18</v>
      </c>
      <c r="B10" s="63"/>
      <c r="C10" s="64" t="s">
        <v>19</v>
      </c>
      <c r="D10" s="63"/>
    </row>
    <row r="11" spans="1:4" s="13" customFormat="1" ht="21" customHeight="1">
      <c r="A11" s="19" t="s">
        <v>20</v>
      </c>
      <c r="B11" s="63"/>
      <c r="C11" s="64" t="s">
        <v>21</v>
      </c>
      <c r="D11" s="63"/>
    </row>
    <row r="12" spans="1:4" s="13" customFormat="1" ht="21" customHeight="1">
      <c r="A12" s="19" t="s">
        <v>22</v>
      </c>
      <c r="B12" s="63"/>
      <c r="C12" s="64" t="s">
        <v>23</v>
      </c>
      <c r="D12" s="63"/>
    </row>
    <row r="13" spans="1:4" s="13" customFormat="1" ht="21" customHeight="1">
      <c r="A13" s="19" t="s">
        <v>24</v>
      </c>
      <c r="B13" s="63"/>
      <c r="C13" s="64" t="s">
        <v>25</v>
      </c>
      <c r="D13" s="63">
        <v>207.41587200000001</v>
      </c>
    </row>
    <row r="14" spans="1:4" s="13" customFormat="1" ht="21" customHeight="1">
      <c r="A14" s="19"/>
      <c r="B14" s="63"/>
      <c r="C14" s="64" t="s">
        <v>26</v>
      </c>
      <c r="D14" s="63"/>
    </row>
    <row r="15" spans="1:4" s="13" customFormat="1" ht="21" customHeight="1">
      <c r="A15" s="19"/>
      <c r="B15" s="63"/>
      <c r="C15" s="64" t="s">
        <v>27</v>
      </c>
      <c r="D15" s="63"/>
    </row>
    <row r="16" spans="1:4" s="13" customFormat="1" ht="21" customHeight="1">
      <c r="A16" s="19"/>
      <c r="B16" s="63"/>
      <c r="C16" s="64" t="s">
        <v>28</v>
      </c>
      <c r="D16" s="63">
        <v>1361.46</v>
      </c>
    </row>
    <row r="17" spans="1:4" s="13" customFormat="1" ht="21" customHeight="1">
      <c r="A17" s="19"/>
      <c r="B17" s="63"/>
      <c r="C17" s="64" t="s">
        <v>29</v>
      </c>
      <c r="D17" s="63"/>
    </row>
    <row r="18" spans="1:4" s="13" customFormat="1" ht="21" customHeight="1">
      <c r="A18" s="19"/>
      <c r="B18" s="63"/>
      <c r="C18" s="64" t="s">
        <v>30</v>
      </c>
      <c r="D18" s="63"/>
    </row>
    <row r="19" spans="1:4" s="13" customFormat="1" ht="21" customHeight="1">
      <c r="A19" s="19"/>
      <c r="B19" s="63"/>
      <c r="C19" s="64" t="s">
        <v>31</v>
      </c>
      <c r="D19" s="63"/>
    </row>
    <row r="20" spans="1:4" s="13" customFormat="1" ht="21" customHeight="1">
      <c r="A20" s="19"/>
      <c r="B20" s="63"/>
      <c r="C20" s="64" t="s">
        <v>32</v>
      </c>
      <c r="D20" s="63"/>
    </row>
    <row r="21" spans="1:4" s="13" customFormat="1" ht="21" customHeight="1">
      <c r="A21" s="19"/>
      <c r="B21" s="63"/>
      <c r="C21" s="64" t="s">
        <v>33</v>
      </c>
      <c r="D21" s="63"/>
    </row>
    <row r="22" spans="1:4" s="13" customFormat="1" ht="21" customHeight="1">
      <c r="A22" s="19"/>
      <c r="B22" s="63"/>
      <c r="C22" s="64" t="s">
        <v>34</v>
      </c>
      <c r="D22" s="63"/>
    </row>
    <row r="23" spans="1:4" s="13" customFormat="1" ht="21" customHeight="1">
      <c r="A23" s="19"/>
      <c r="B23" s="63"/>
      <c r="C23" s="64" t="s">
        <v>35</v>
      </c>
      <c r="D23" s="63"/>
    </row>
    <row r="24" spans="1:4" s="13" customFormat="1" ht="21" customHeight="1">
      <c r="A24" s="19"/>
      <c r="B24" s="63"/>
      <c r="C24" s="64" t="s">
        <v>36</v>
      </c>
      <c r="D24" s="63">
        <v>133.80840000000001</v>
      </c>
    </row>
    <row r="25" spans="1:4" s="13" customFormat="1" ht="21" customHeight="1">
      <c r="A25" s="19"/>
      <c r="B25" s="63"/>
      <c r="C25" s="64" t="s">
        <v>37</v>
      </c>
      <c r="D25" s="63"/>
    </row>
    <row r="26" spans="1:4" s="13" customFormat="1" ht="21" customHeight="1">
      <c r="A26" s="19"/>
      <c r="B26" s="63"/>
      <c r="C26" s="64" t="s">
        <v>38</v>
      </c>
      <c r="D26" s="63"/>
    </row>
    <row r="27" spans="1:4" s="13" customFormat="1" ht="21" customHeight="1">
      <c r="A27" s="19"/>
      <c r="B27" s="63"/>
      <c r="C27" s="64" t="s">
        <v>39</v>
      </c>
      <c r="D27" s="63"/>
    </row>
    <row r="28" spans="1:4" s="13" customFormat="1" ht="21" customHeight="1">
      <c r="A28" s="19"/>
      <c r="B28" s="63"/>
      <c r="C28" s="64" t="s">
        <v>40</v>
      </c>
      <c r="D28" s="63"/>
    </row>
    <row r="29" spans="1:4" s="13" customFormat="1" ht="21" customHeight="1">
      <c r="A29" s="19"/>
      <c r="B29" s="63"/>
      <c r="C29" s="64"/>
      <c r="D29" s="63"/>
    </row>
    <row r="30" spans="1:4" s="13" customFormat="1" ht="21" customHeight="1">
      <c r="A30" s="65" t="s">
        <v>41</v>
      </c>
      <c r="B30" s="63">
        <f>B6+B10+B11+B12+B13+B14+B15</f>
        <v>3371.1410540000002</v>
      </c>
      <c r="C30" s="61" t="s">
        <v>42</v>
      </c>
      <c r="D30" s="63">
        <f>D37-D35</f>
        <v>3371.1410540000002</v>
      </c>
    </row>
    <row r="31" spans="1:4" ht="21" customHeight="1">
      <c r="A31" s="53"/>
      <c r="B31" s="53"/>
      <c r="C31" s="53"/>
      <c r="D31" s="53"/>
    </row>
    <row r="32" spans="1:4" ht="21" customHeight="1">
      <c r="A32" s="19" t="s">
        <v>43</v>
      </c>
      <c r="B32" s="63"/>
      <c r="C32" s="53"/>
      <c r="D32" s="53"/>
    </row>
    <row r="33" spans="1:4" ht="21" customHeight="1">
      <c r="A33" s="19" t="s">
        <v>44</v>
      </c>
      <c r="B33" s="63"/>
      <c r="C33" s="64" t="s">
        <v>45</v>
      </c>
      <c r="D33" s="53"/>
    </row>
    <row r="34" spans="1:4" s="13" customFormat="1" ht="21" customHeight="1">
      <c r="A34" s="19" t="s">
        <v>46</v>
      </c>
      <c r="B34" s="63"/>
      <c r="C34" s="64" t="s">
        <v>47</v>
      </c>
      <c r="D34" s="63"/>
    </row>
    <row r="35" spans="1:4" s="13" customFormat="1" ht="21" customHeight="1">
      <c r="A35" s="19" t="s">
        <v>48</v>
      </c>
      <c r="B35" s="63"/>
      <c r="C35" s="64" t="s">
        <v>49</v>
      </c>
      <c r="D35" s="63"/>
    </row>
    <row r="36" spans="1:4" s="13" customFormat="1" ht="21" customHeight="1">
      <c r="A36" s="19"/>
      <c r="B36" s="63"/>
      <c r="C36" s="19"/>
      <c r="D36" s="63"/>
    </row>
    <row r="37" spans="1:4" s="13" customFormat="1" ht="21" customHeight="1">
      <c r="A37" s="17" t="s">
        <v>50</v>
      </c>
      <c r="B37" s="63">
        <f>SUM(B30:B35)</f>
        <v>3371.1410540000002</v>
      </c>
      <c r="C37" s="17" t="s">
        <v>51</v>
      </c>
      <c r="D37" s="63">
        <v>3371.1410540000002</v>
      </c>
    </row>
  </sheetData>
  <mergeCells count="5">
    <mergeCell ref="A1:D1"/>
    <mergeCell ref="A2:D2"/>
    <mergeCell ref="A3:C3"/>
    <mergeCell ref="A4:B4"/>
    <mergeCell ref="C4:D4"/>
  </mergeCells>
  <phoneticPr fontId="20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3"/>
  <sheetViews>
    <sheetView workbookViewId="0">
      <pane ySplit="7" topLeftCell="A11" activePane="bottomLeft" state="frozen"/>
      <selection pane="bottomLeft" activeCell="J18" sqref="J18:J20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28.625" customWidth="1"/>
    <col min="7" max="19" width="14.25" customWidth="1"/>
  </cols>
  <sheetData>
    <row r="1" spans="1:19" s="21" customFormat="1" ht="15" customHeight="1">
      <c r="B1" s="57"/>
      <c r="C1" s="70" t="s">
        <v>52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11" customFormat="1" ht="40.5" customHeight="1">
      <c r="A2" s="15"/>
      <c r="C2" s="71" t="s">
        <v>53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1"/>
      <c r="Q2" s="71"/>
      <c r="R2" s="72"/>
      <c r="S2" s="72"/>
    </row>
    <row r="3" spans="1:19" ht="21" customHeight="1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7"/>
      <c r="Q3" s="77"/>
      <c r="R3" s="73"/>
      <c r="S3" s="73"/>
    </row>
    <row r="4" spans="1:19" s="51" customFormat="1" ht="21" customHeight="1">
      <c r="A4" s="79" t="s">
        <v>54</v>
      </c>
      <c r="B4" s="79" t="s">
        <v>55</v>
      </c>
      <c r="C4" s="78" t="s">
        <v>56</v>
      </c>
      <c r="D4" s="78"/>
      <c r="E4" s="78"/>
      <c r="F4" s="78" t="s">
        <v>57</v>
      </c>
      <c r="G4" s="78" t="s">
        <v>58</v>
      </c>
      <c r="H4" s="78" t="s">
        <v>59</v>
      </c>
      <c r="I4" s="78"/>
      <c r="J4" s="78"/>
      <c r="K4" s="78"/>
      <c r="L4" s="81" t="s">
        <v>60</v>
      </c>
      <c r="M4" s="81" t="s">
        <v>61</v>
      </c>
      <c r="N4" s="81" t="s">
        <v>62</v>
      </c>
      <c r="O4" s="81" t="s">
        <v>63</v>
      </c>
      <c r="P4" s="81" t="s">
        <v>43</v>
      </c>
      <c r="Q4" s="81" t="s">
        <v>44</v>
      </c>
      <c r="R4" s="81" t="s">
        <v>46</v>
      </c>
      <c r="S4" s="82" t="s">
        <v>48</v>
      </c>
    </row>
    <row r="5" spans="1:19" s="51" customFormat="1" ht="21" customHeight="1">
      <c r="A5" s="80"/>
      <c r="B5" s="80"/>
      <c r="C5" s="78" t="s">
        <v>64</v>
      </c>
      <c r="D5" s="78" t="s">
        <v>65</v>
      </c>
      <c r="E5" s="78" t="s">
        <v>66</v>
      </c>
      <c r="F5" s="78"/>
      <c r="G5" s="78"/>
      <c r="H5" s="78" t="s">
        <v>67</v>
      </c>
      <c r="I5" s="81" t="s">
        <v>68</v>
      </c>
      <c r="J5" s="81" t="s">
        <v>69</v>
      </c>
      <c r="K5" s="81" t="s">
        <v>70</v>
      </c>
      <c r="L5" s="81"/>
      <c r="M5" s="81"/>
      <c r="N5" s="81"/>
      <c r="O5" s="81"/>
      <c r="P5" s="81"/>
      <c r="Q5" s="81"/>
      <c r="R5" s="81"/>
      <c r="S5" s="81"/>
    </row>
    <row r="6" spans="1:19" s="51" customFormat="1" ht="21" customHeight="1">
      <c r="A6" s="80"/>
      <c r="B6" s="80"/>
      <c r="C6" s="78"/>
      <c r="D6" s="78"/>
      <c r="E6" s="78"/>
      <c r="F6" s="78"/>
      <c r="G6" s="78"/>
      <c r="H6" s="78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s="51" customFormat="1" ht="21" customHeight="1">
      <c r="A7" s="80"/>
      <c r="B7" s="80"/>
      <c r="C7" s="78"/>
      <c r="D7" s="78"/>
      <c r="E7" s="78"/>
      <c r="F7" s="78"/>
      <c r="G7" s="78"/>
      <c r="H7" s="78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</row>
    <row r="8" spans="1:19" s="13" customFormat="1" ht="21" customHeight="1">
      <c r="A8" s="19"/>
      <c r="B8" s="19"/>
      <c r="C8" s="17"/>
      <c r="D8" s="17"/>
      <c r="E8" s="17"/>
      <c r="F8" s="19" t="s">
        <v>71</v>
      </c>
      <c r="G8" s="58">
        <f t="shared" ref="G8:G23" si="0">H8+SUM(L8:S8)</f>
        <v>3371.1410540000002</v>
      </c>
      <c r="H8" s="58">
        <f t="shared" ref="H8:H23" si="1">I8+J8+K8</f>
        <v>3371.1410540000002</v>
      </c>
      <c r="I8" s="20">
        <v>2009.6810539999999</v>
      </c>
      <c r="J8" s="20">
        <v>1361.46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</row>
    <row r="9" spans="1:19" s="13" customFormat="1" ht="21" customHeight="1">
      <c r="A9" s="19"/>
      <c r="B9" s="19"/>
      <c r="C9" s="17" t="s">
        <v>72</v>
      </c>
      <c r="D9" s="17"/>
      <c r="E9" s="17"/>
      <c r="F9" s="19" t="s">
        <v>73</v>
      </c>
      <c r="G9" s="58">
        <f t="shared" si="0"/>
        <v>1668.456782</v>
      </c>
      <c r="H9" s="58">
        <f t="shared" si="1"/>
        <v>1668.456782</v>
      </c>
      <c r="I9" s="20">
        <v>1668.456782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</row>
    <row r="10" spans="1:19" ht="21" customHeight="1">
      <c r="A10" s="19"/>
      <c r="B10" s="19"/>
      <c r="C10" s="17"/>
      <c r="D10" s="17" t="s">
        <v>74</v>
      </c>
      <c r="E10" s="17"/>
      <c r="F10" s="19" t="s">
        <v>75</v>
      </c>
      <c r="G10" s="58">
        <f t="shared" si="0"/>
        <v>1321.4724819999999</v>
      </c>
      <c r="H10" s="58">
        <f t="shared" si="1"/>
        <v>1321.4724819999999</v>
      </c>
      <c r="I10" s="20">
        <v>1321.4724819999999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</row>
    <row r="11" spans="1:19" ht="21" customHeight="1">
      <c r="A11" s="19"/>
      <c r="B11" s="19"/>
      <c r="C11" s="17"/>
      <c r="D11" s="17"/>
      <c r="E11" s="17" t="s">
        <v>76</v>
      </c>
      <c r="F11" s="19" t="s">
        <v>77</v>
      </c>
      <c r="G11" s="58">
        <f t="shared" si="0"/>
        <v>1321.4724819999999</v>
      </c>
      <c r="H11" s="58">
        <f t="shared" si="1"/>
        <v>1321.4724819999999</v>
      </c>
      <c r="I11" s="20">
        <v>1321.4724819999999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</row>
    <row r="12" spans="1:19" ht="21" customHeight="1">
      <c r="A12" s="19"/>
      <c r="B12" s="19"/>
      <c r="C12" s="17"/>
      <c r="D12" s="17" t="s">
        <v>78</v>
      </c>
      <c r="E12" s="17"/>
      <c r="F12" s="19" t="s">
        <v>79</v>
      </c>
      <c r="G12" s="58">
        <f t="shared" si="0"/>
        <v>346.98430000000002</v>
      </c>
      <c r="H12" s="58">
        <f t="shared" si="1"/>
        <v>346.98430000000002</v>
      </c>
      <c r="I12" s="20">
        <v>346.98430000000002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</row>
    <row r="13" spans="1:19" ht="21" customHeight="1">
      <c r="A13" s="19"/>
      <c r="B13" s="19"/>
      <c r="C13" s="17"/>
      <c r="D13" s="17"/>
      <c r="E13" s="17" t="s">
        <v>80</v>
      </c>
      <c r="F13" s="19" t="s">
        <v>81</v>
      </c>
      <c r="G13" s="58">
        <f t="shared" si="0"/>
        <v>346.98430000000002</v>
      </c>
      <c r="H13" s="58">
        <f t="shared" si="1"/>
        <v>346.98430000000002</v>
      </c>
      <c r="I13" s="20">
        <v>346.98430000000002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</row>
    <row r="14" spans="1:19" ht="21" customHeight="1">
      <c r="A14" s="19"/>
      <c r="B14" s="19"/>
      <c r="C14" s="17" t="s">
        <v>82</v>
      </c>
      <c r="D14" s="17"/>
      <c r="E14" s="17"/>
      <c r="F14" s="19" t="s">
        <v>83</v>
      </c>
      <c r="G14" s="58">
        <f t="shared" si="0"/>
        <v>207.41587200000001</v>
      </c>
      <c r="H14" s="58">
        <f t="shared" si="1"/>
        <v>207.41587200000001</v>
      </c>
      <c r="I14" s="20">
        <v>207.41587200000001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</row>
    <row r="15" spans="1:19" ht="21" customHeight="1">
      <c r="A15" s="19"/>
      <c r="B15" s="19"/>
      <c r="C15" s="17"/>
      <c r="D15" s="17" t="s">
        <v>84</v>
      </c>
      <c r="E15" s="17"/>
      <c r="F15" s="19" t="s">
        <v>85</v>
      </c>
      <c r="G15" s="58">
        <f t="shared" si="0"/>
        <v>207.41587200000001</v>
      </c>
      <c r="H15" s="58">
        <f t="shared" si="1"/>
        <v>207.41587200000001</v>
      </c>
      <c r="I15" s="20">
        <v>207.41587200000001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</row>
    <row r="16" spans="1:19" ht="21" customHeight="1">
      <c r="A16" s="19"/>
      <c r="B16" s="19"/>
      <c r="C16" s="17"/>
      <c r="D16" s="17"/>
      <c r="E16" s="17" t="s">
        <v>84</v>
      </c>
      <c r="F16" s="19" t="s">
        <v>86</v>
      </c>
      <c r="G16" s="58">
        <f t="shared" si="0"/>
        <v>138.27724799999999</v>
      </c>
      <c r="H16" s="58">
        <f t="shared" si="1"/>
        <v>138.27724799999999</v>
      </c>
      <c r="I16" s="20">
        <v>138.27724799999999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</row>
    <row r="17" spans="1:19" ht="21" customHeight="1">
      <c r="A17" s="19"/>
      <c r="B17" s="19"/>
      <c r="C17" s="17"/>
      <c r="D17" s="17"/>
      <c r="E17" s="17" t="s">
        <v>87</v>
      </c>
      <c r="F17" s="19" t="s">
        <v>88</v>
      </c>
      <c r="G17" s="58">
        <f t="shared" si="0"/>
        <v>69.138623999999993</v>
      </c>
      <c r="H17" s="58">
        <f t="shared" si="1"/>
        <v>69.138623999999993</v>
      </c>
      <c r="I17" s="20">
        <v>69.138623999999993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</row>
    <row r="18" spans="1:19" ht="21" customHeight="1">
      <c r="A18" s="19"/>
      <c r="B18" s="19"/>
      <c r="C18" s="17" t="s">
        <v>89</v>
      </c>
      <c r="D18" s="17"/>
      <c r="E18" s="17"/>
      <c r="F18" s="19" t="s">
        <v>90</v>
      </c>
      <c r="G18" s="58">
        <f t="shared" si="0"/>
        <v>1361.46</v>
      </c>
      <c r="H18" s="58">
        <f t="shared" si="1"/>
        <v>1361.46</v>
      </c>
      <c r="I18" s="20">
        <v>0</v>
      </c>
      <c r="J18" s="113">
        <v>1361.46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</row>
    <row r="19" spans="1:19" ht="21" customHeight="1">
      <c r="A19" s="19"/>
      <c r="B19" s="19"/>
      <c r="C19" s="17"/>
      <c r="D19" s="17" t="s">
        <v>87</v>
      </c>
      <c r="E19" s="17"/>
      <c r="F19" s="19" t="s">
        <v>91</v>
      </c>
      <c r="G19" s="58">
        <f t="shared" si="0"/>
        <v>1361.46</v>
      </c>
      <c r="H19" s="58">
        <f t="shared" si="1"/>
        <v>1361.46</v>
      </c>
      <c r="I19" s="20">
        <v>0</v>
      </c>
      <c r="J19" s="113">
        <v>1361.46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</row>
    <row r="20" spans="1:19" ht="21" customHeight="1">
      <c r="A20" s="19"/>
      <c r="B20" s="19"/>
      <c r="C20" s="17"/>
      <c r="D20" s="17"/>
      <c r="E20" s="17" t="s">
        <v>74</v>
      </c>
      <c r="F20" s="19" t="s">
        <v>92</v>
      </c>
      <c r="G20" s="58">
        <f t="shared" si="0"/>
        <v>1361.46</v>
      </c>
      <c r="H20" s="58">
        <f t="shared" si="1"/>
        <v>1361.46</v>
      </c>
      <c r="I20" s="20">
        <v>0</v>
      </c>
      <c r="J20" s="113">
        <v>1361.46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</row>
    <row r="21" spans="1:19" ht="21" customHeight="1">
      <c r="A21" s="19"/>
      <c r="B21" s="19"/>
      <c r="C21" s="17" t="s">
        <v>93</v>
      </c>
      <c r="D21" s="17"/>
      <c r="E21" s="17"/>
      <c r="F21" s="19" t="s">
        <v>94</v>
      </c>
      <c r="G21" s="58">
        <f t="shared" si="0"/>
        <v>133.80840000000001</v>
      </c>
      <c r="H21" s="58">
        <f t="shared" si="1"/>
        <v>133.80840000000001</v>
      </c>
      <c r="I21" s="20">
        <v>133.80840000000001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</row>
    <row r="22" spans="1:19" ht="21" customHeight="1">
      <c r="A22" s="19"/>
      <c r="B22" s="19"/>
      <c r="C22" s="17"/>
      <c r="D22" s="17" t="s">
        <v>80</v>
      </c>
      <c r="E22" s="17"/>
      <c r="F22" s="19" t="s">
        <v>95</v>
      </c>
      <c r="G22" s="58">
        <f t="shared" si="0"/>
        <v>133.80840000000001</v>
      </c>
      <c r="H22" s="58">
        <f t="shared" si="1"/>
        <v>133.80840000000001</v>
      </c>
      <c r="I22" s="20">
        <v>133.80840000000001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</row>
    <row r="23" spans="1:19" ht="21" customHeight="1">
      <c r="A23" s="19"/>
      <c r="B23" s="19"/>
      <c r="C23" s="17"/>
      <c r="D23" s="17"/>
      <c r="E23" s="17" t="s">
        <v>76</v>
      </c>
      <c r="F23" s="19" t="s">
        <v>96</v>
      </c>
      <c r="G23" s="58">
        <f t="shared" si="0"/>
        <v>133.80840000000001</v>
      </c>
      <c r="H23" s="58">
        <f t="shared" si="1"/>
        <v>133.80840000000001</v>
      </c>
      <c r="I23" s="20">
        <v>133.80840000000001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</row>
  </sheetData>
  <mergeCells count="24">
    <mergeCell ref="Q4:Q7"/>
    <mergeCell ref="R4:R7"/>
    <mergeCell ref="S4:S7"/>
    <mergeCell ref="L4:L7"/>
    <mergeCell ref="M4:M7"/>
    <mergeCell ref="N4:N7"/>
    <mergeCell ref="O4:O7"/>
    <mergeCell ref="P4:P7"/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</mergeCells>
  <phoneticPr fontId="20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pane ySplit="5" topLeftCell="A6" activePane="bottomLeft" state="frozen"/>
      <selection pane="bottomLeft" activeCell="I15" sqref="I15:I18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0" width="14.25" style="52" customWidth="1"/>
  </cols>
  <sheetData>
    <row r="1" spans="1:10" ht="13.5" customHeight="1">
      <c r="A1" s="14"/>
      <c r="B1" s="14"/>
      <c r="C1" s="70" t="s">
        <v>97</v>
      </c>
      <c r="D1" s="70"/>
      <c r="E1" s="70"/>
      <c r="F1" s="70"/>
      <c r="G1" s="83"/>
      <c r="H1" s="83"/>
      <c r="I1" s="83"/>
      <c r="J1" s="83"/>
    </row>
    <row r="2" spans="1:10" ht="40.5" customHeight="1">
      <c r="A2" s="16"/>
      <c r="B2" s="11"/>
      <c r="C2" s="71" t="s">
        <v>98</v>
      </c>
      <c r="D2" s="84"/>
      <c r="E2" s="84"/>
      <c r="F2" s="84"/>
      <c r="G2" s="85"/>
      <c r="H2" s="85"/>
      <c r="I2" s="85"/>
      <c r="J2" s="85"/>
    </row>
    <row r="3" spans="1:10" ht="21" customHeight="1">
      <c r="A3" s="73" t="s">
        <v>4</v>
      </c>
      <c r="B3" s="73"/>
      <c r="C3" s="73"/>
      <c r="D3" s="73"/>
      <c r="E3" s="73"/>
      <c r="F3" s="73"/>
      <c r="G3" s="86"/>
      <c r="H3" s="86"/>
      <c r="I3" s="86"/>
      <c r="J3" s="56" t="s">
        <v>5</v>
      </c>
    </row>
    <row r="4" spans="1:10" s="50" customFormat="1" ht="21" customHeight="1">
      <c r="A4" s="79" t="s">
        <v>54</v>
      </c>
      <c r="B4" s="79" t="s">
        <v>55</v>
      </c>
      <c r="C4" s="78" t="s">
        <v>56</v>
      </c>
      <c r="D4" s="87"/>
      <c r="E4" s="87"/>
      <c r="F4" s="78" t="s">
        <v>57</v>
      </c>
      <c r="G4" s="81" t="s">
        <v>99</v>
      </c>
      <c r="H4" s="81" t="s">
        <v>100</v>
      </c>
      <c r="I4" s="81" t="s">
        <v>101</v>
      </c>
      <c r="J4" s="81" t="s">
        <v>49</v>
      </c>
    </row>
    <row r="5" spans="1:10" s="51" customFormat="1" ht="21" customHeight="1">
      <c r="A5" s="80"/>
      <c r="B5" s="80"/>
      <c r="C5" s="18" t="s">
        <v>64</v>
      </c>
      <c r="D5" s="18" t="s">
        <v>65</v>
      </c>
      <c r="E5" s="18" t="s">
        <v>66</v>
      </c>
      <c r="F5" s="78"/>
      <c r="G5" s="81"/>
      <c r="H5" s="81"/>
      <c r="I5" s="81"/>
      <c r="J5" s="81"/>
    </row>
    <row r="6" spans="1:10" s="13" customFormat="1" ht="21" customHeight="1">
      <c r="A6" s="19"/>
      <c r="B6" s="19"/>
      <c r="C6" s="17"/>
      <c r="D6" s="17"/>
      <c r="E6" s="17"/>
      <c r="F6" s="19" t="s">
        <v>71</v>
      </c>
      <c r="G6" s="54">
        <f t="shared" ref="G6:G21" si="0">SUM(H6:J6)</f>
        <v>3371.1410540000002</v>
      </c>
      <c r="H6" s="55">
        <v>1570.466754</v>
      </c>
      <c r="I6" s="55">
        <v>1800.6742999999999</v>
      </c>
      <c r="J6" s="55">
        <v>0</v>
      </c>
    </row>
    <row r="7" spans="1:10" s="13" customFormat="1" ht="21" customHeight="1">
      <c r="A7" s="19"/>
      <c r="B7" s="19"/>
      <c r="C7" s="17" t="s">
        <v>72</v>
      </c>
      <c r="D7" s="17"/>
      <c r="E7" s="17"/>
      <c r="F7" s="19" t="s">
        <v>73</v>
      </c>
      <c r="G7" s="54">
        <f t="shared" si="0"/>
        <v>1668.456782</v>
      </c>
      <c r="H7" s="55">
        <v>1229.2424820000001</v>
      </c>
      <c r="I7" s="55">
        <v>439.21429999999998</v>
      </c>
      <c r="J7" s="55">
        <v>0</v>
      </c>
    </row>
    <row r="8" spans="1:10" ht="21" customHeight="1">
      <c r="A8" s="19"/>
      <c r="B8" s="19"/>
      <c r="C8" s="17"/>
      <c r="D8" s="17" t="s">
        <v>74</v>
      </c>
      <c r="E8" s="17"/>
      <c r="F8" s="19" t="s">
        <v>75</v>
      </c>
      <c r="G8" s="54">
        <f t="shared" si="0"/>
        <v>1321.4724819999999</v>
      </c>
      <c r="H8" s="55">
        <v>1229.2424820000001</v>
      </c>
      <c r="I8" s="55">
        <v>92.23</v>
      </c>
      <c r="J8" s="55">
        <v>0</v>
      </c>
    </row>
    <row r="9" spans="1:10" ht="21" customHeight="1">
      <c r="A9" s="19"/>
      <c r="B9" s="19"/>
      <c r="C9" s="17"/>
      <c r="D9" s="17"/>
      <c r="E9" s="17" t="s">
        <v>76</v>
      </c>
      <c r="F9" s="19" t="s">
        <v>77</v>
      </c>
      <c r="G9" s="54">
        <f t="shared" si="0"/>
        <v>1321.4724819999999</v>
      </c>
      <c r="H9" s="55">
        <v>1229.2424820000001</v>
      </c>
      <c r="I9" s="55">
        <v>92.23</v>
      </c>
      <c r="J9" s="55">
        <v>0</v>
      </c>
    </row>
    <row r="10" spans="1:10" ht="21" customHeight="1">
      <c r="A10" s="19"/>
      <c r="B10" s="19"/>
      <c r="C10" s="17"/>
      <c r="D10" s="17" t="s">
        <v>78</v>
      </c>
      <c r="E10" s="17"/>
      <c r="F10" s="19" t="s">
        <v>79</v>
      </c>
      <c r="G10" s="54">
        <f t="shared" si="0"/>
        <v>346.98430000000002</v>
      </c>
      <c r="H10" s="55">
        <v>0</v>
      </c>
      <c r="I10" s="55">
        <v>346.98430000000002</v>
      </c>
      <c r="J10" s="55">
        <v>0</v>
      </c>
    </row>
    <row r="11" spans="1:10" ht="21" customHeight="1">
      <c r="A11" s="19"/>
      <c r="B11" s="19"/>
      <c r="C11" s="17"/>
      <c r="D11" s="17"/>
      <c r="E11" s="17" t="s">
        <v>80</v>
      </c>
      <c r="F11" s="19" t="s">
        <v>81</v>
      </c>
      <c r="G11" s="54">
        <f t="shared" si="0"/>
        <v>346.98430000000002</v>
      </c>
      <c r="H11" s="55">
        <v>0</v>
      </c>
      <c r="I11" s="55">
        <v>346.98430000000002</v>
      </c>
      <c r="J11" s="55">
        <v>0</v>
      </c>
    </row>
    <row r="12" spans="1:10" ht="21" customHeight="1">
      <c r="A12" s="19"/>
      <c r="B12" s="19"/>
      <c r="C12" s="17" t="s">
        <v>82</v>
      </c>
      <c r="D12" s="17"/>
      <c r="E12" s="17"/>
      <c r="F12" s="19" t="s">
        <v>83</v>
      </c>
      <c r="G12" s="54">
        <f t="shared" si="0"/>
        <v>207.41587200000001</v>
      </c>
      <c r="H12" s="55">
        <v>207.41587200000001</v>
      </c>
      <c r="I12" s="55">
        <v>0</v>
      </c>
      <c r="J12" s="55">
        <v>0</v>
      </c>
    </row>
    <row r="13" spans="1:10" ht="21" customHeight="1">
      <c r="A13" s="19"/>
      <c r="B13" s="19"/>
      <c r="C13" s="17"/>
      <c r="D13" s="17" t="s">
        <v>84</v>
      </c>
      <c r="E13" s="17"/>
      <c r="F13" s="19" t="s">
        <v>85</v>
      </c>
      <c r="G13" s="54">
        <f t="shared" si="0"/>
        <v>207.41587200000001</v>
      </c>
      <c r="H13" s="55">
        <v>207.41587200000001</v>
      </c>
      <c r="I13" s="55">
        <v>0</v>
      </c>
      <c r="J13" s="55">
        <v>0</v>
      </c>
    </row>
    <row r="14" spans="1:10" ht="21" customHeight="1">
      <c r="A14" s="19"/>
      <c r="B14" s="19"/>
      <c r="C14" s="17"/>
      <c r="D14" s="17"/>
      <c r="E14" s="17" t="s">
        <v>84</v>
      </c>
      <c r="F14" s="19" t="s">
        <v>86</v>
      </c>
      <c r="G14" s="54">
        <f t="shared" si="0"/>
        <v>138.27724799999999</v>
      </c>
      <c r="H14" s="55">
        <v>138.27724799999999</v>
      </c>
      <c r="I14" s="55">
        <v>0</v>
      </c>
      <c r="J14" s="55">
        <v>0</v>
      </c>
    </row>
    <row r="15" spans="1:10" ht="21" customHeight="1">
      <c r="A15" s="19"/>
      <c r="B15" s="19"/>
      <c r="C15" s="17"/>
      <c r="D15" s="17"/>
      <c r="E15" s="17" t="s">
        <v>87</v>
      </c>
      <c r="F15" s="19" t="s">
        <v>88</v>
      </c>
      <c r="G15" s="54">
        <f t="shared" si="0"/>
        <v>69.138623999999993</v>
      </c>
      <c r="H15" s="55">
        <v>69.138623999999993</v>
      </c>
      <c r="I15" s="112">
        <v>0</v>
      </c>
      <c r="J15" s="55">
        <v>0</v>
      </c>
    </row>
    <row r="16" spans="1:10" ht="21" customHeight="1">
      <c r="A16" s="19"/>
      <c r="B16" s="19"/>
      <c r="C16" s="17" t="s">
        <v>89</v>
      </c>
      <c r="D16" s="17"/>
      <c r="E16" s="17"/>
      <c r="F16" s="19" t="s">
        <v>90</v>
      </c>
      <c r="G16" s="54">
        <f t="shared" si="0"/>
        <v>1361.46</v>
      </c>
      <c r="H16" s="55">
        <v>0</v>
      </c>
      <c r="I16" s="112">
        <v>1361.46</v>
      </c>
      <c r="J16" s="55">
        <v>0</v>
      </c>
    </row>
    <row r="17" spans="1:10" ht="21" customHeight="1">
      <c r="A17" s="19"/>
      <c r="B17" s="19"/>
      <c r="C17" s="17"/>
      <c r="D17" s="17" t="s">
        <v>87</v>
      </c>
      <c r="E17" s="17"/>
      <c r="F17" s="19" t="s">
        <v>91</v>
      </c>
      <c r="G17" s="54">
        <f t="shared" si="0"/>
        <v>1361.46</v>
      </c>
      <c r="H17" s="55">
        <v>0</v>
      </c>
      <c r="I17" s="112">
        <v>1361.46</v>
      </c>
      <c r="J17" s="55">
        <v>0</v>
      </c>
    </row>
    <row r="18" spans="1:10" ht="21" customHeight="1">
      <c r="A18" s="19"/>
      <c r="B18" s="19"/>
      <c r="C18" s="17"/>
      <c r="D18" s="17"/>
      <c r="E18" s="17" t="s">
        <v>74</v>
      </c>
      <c r="F18" s="19" t="s">
        <v>92</v>
      </c>
      <c r="G18" s="54">
        <f t="shared" si="0"/>
        <v>1361.46</v>
      </c>
      <c r="H18" s="55">
        <v>0</v>
      </c>
      <c r="I18" s="112">
        <v>1361.46</v>
      </c>
      <c r="J18" s="55">
        <v>0</v>
      </c>
    </row>
    <row r="19" spans="1:10" ht="21" customHeight="1">
      <c r="A19" s="19"/>
      <c r="B19" s="19"/>
      <c r="C19" s="17" t="s">
        <v>93</v>
      </c>
      <c r="D19" s="17"/>
      <c r="E19" s="17"/>
      <c r="F19" s="19" t="s">
        <v>94</v>
      </c>
      <c r="G19" s="54">
        <f t="shared" si="0"/>
        <v>133.80840000000001</v>
      </c>
      <c r="H19" s="55">
        <v>133.80840000000001</v>
      </c>
      <c r="I19" s="55">
        <v>0</v>
      </c>
      <c r="J19" s="55">
        <v>0</v>
      </c>
    </row>
    <row r="20" spans="1:10" ht="21" customHeight="1">
      <c r="A20" s="19"/>
      <c r="B20" s="19"/>
      <c r="C20" s="17"/>
      <c r="D20" s="17" t="s">
        <v>80</v>
      </c>
      <c r="E20" s="17"/>
      <c r="F20" s="19" t="s">
        <v>95</v>
      </c>
      <c r="G20" s="54">
        <f t="shared" si="0"/>
        <v>133.80840000000001</v>
      </c>
      <c r="H20" s="55">
        <v>133.80840000000001</v>
      </c>
      <c r="I20" s="55">
        <v>0</v>
      </c>
      <c r="J20" s="55">
        <v>0</v>
      </c>
    </row>
    <row r="21" spans="1:10" ht="21" customHeight="1">
      <c r="A21" s="19"/>
      <c r="B21" s="19"/>
      <c r="C21" s="17"/>
      <c r="D21" s="17"/>
      <c r="E21" s="17" t="s">
        <v>76</v>
      </c>
      <c r="F21" s="19" t="s">
        <v>96</v>
      </c>
      <c r="G21" s="54">
        <f t="shared" si="0"/>
        <v>133.80840000000001</v>
      </c>
      <c r="H21" s="55">
        <v>133.80840000000001</v>
      </c>
      <c r="I21" s="55">
        <v>0</v>
      </c>
      <c r="J21" s="55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honeticPr fontId="20" type="noConversion"/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28" activePane="bottomLeft" state="frozen"/>
      <selection pane="bottomLeft" activeCell="F31" sqref="F31:F35"/>
    </sheetView>
  </sheetViews>
  <sheetFormatPr defaultColWidth="8" defaultRowHeight="14.25" customHeight="1"/>
  <cols>
    <col min="1" max="1" width="29.125" style="33" customWidth="1"/>
    <col min="2" max="2" width="24.25" style="33" customWidth="1"/>
    <col min="3" max="3" width="30.25" style="33" customWidth="1"/>
    <col min="4" max="7" width="17.125" style="33" customWidth="1"/>
  </cols>
  <sheetData>
    <row r="1" spans="1:7" ht="15" customHeight="1">
      <c r="A1" s="34"/>
      <c r="B1" s="35"/>
      <c r="C1" s="35"/>
      <c r="D1" s="36"/>
      <c r="E1" s="37"/>
      <c r="F1" s="36"/>
      <c r="G1" s="38" t="s">
        <v>102</v>
      </c>
    </row>
    <row r="2" spans="1:7" ht="32.25" customHeight="1">
      <c r="A2" s="88" t="s">
        <v>103</v>
      </c>
      <c r="B2" s="88"/>
      <c r="C2" s="88"/>
      <c r="D2" s="88"/>
      <c r="E2" s="88"/>
      <c r="F2" s="89"/>
      <c r="G2" s="89"/>
    </row>
    <row r="3" spans="1:7" ht="18" customHeight="1">
      <c r="A3" s="90" t="s">
        <v>4</v>
      </c>
      <c r="B3" s="90"/>
      <c r="C3" s="90"/>
      <c r="D3" s="91"/>
      <c r="E3" s="92"/>
      <c r="F3" s="91"/>
      <c r="G3" s="39" t="s">
        <v>5</v>
      </c>
    </row>
    <row r="4" spans="1:7" ht="19.5" customHeight="1">
      <c r="A4" s="93" t="s">
        <v>104</v>
      </c>
      <c r="B4" s="93"/>
      <c r="C4" s="93" t="s">
        <v>105</v>
      </c>
      <c r="D4" s="93"/>
      <c r="E4" s="94"/>
      <c r="F4" s="95"/>
      <c r="G4" s="95"/>
    </row>
    <row r="5" spans="1:7" ht="19.5" customHeight="1">
      <c r="A5" s="93" t="s">
        <v>106</v>
      </c>
      <c r="B5" s="93" t="s">
        <v>9</v>
      </c>
      <c r="C5" s="96" t="s">
        <v>106</v>
      </c>
      <c r="D5" s="93" t="s">
        <v>9</v>
      </c>
      <c r="E5" s="94"/>
      <c r="F5" s="95"/>
      <c r="G5" s="95"/>
    </row>
    <row r="6" spans="1:7" ht="19.5" customHeight="1">
      <c r="A6" s="93"/>
      <c r="B6" s="93"/>
      <c r="C6" s="97"/>
      <c r="D6" s="40" t="s">
        <v>99</v>
      </c>
      <c r="E6" s="40" t="s">
        <v>68</v>
      </c>
      <c r="F6" s="40" t="s">
        <v>69</v>
      </c>
      <c r="G6" s="40" t="s">
        <v>70</v>
      </c>
    </row>
    <row r="7" spans="1:7" ht="19.5" customHeight="1">
      <c r="A7" s="41" t="s">
        <v>107</v>
      </c>
      <c r="B7" s="42">
        <v>2009.6810539999999</v>
      </c>
      <c r="C7" s="41" t="s">
        <v>11</v>
      </c>
      <c r="D7" s="42">
        <f t="shared" ref="D7:D28" si="0">SUM(E7:G7)</f>
        <v>1668.456782</v>
      </c>
      <c r="E7" s="42">
        <v>1668.456782</v>
      </c>
      <c r="F7" s="42"/>
      <c r="G7" s="42"/>
    </row>
    <row r="8" spans="1:7" ht="19.5" customHeight="1">
      <c r="A8" s="43" t="s">
        <v>108</v>
      </c>
      <c r="B8" s="42">
        <v>1361.46</v>
      </c>
      <c r="C8" s="41" t="s">
        <v>13</v>
      </c>
      <c r="D8" s="42">
        <f t="shared" si="0"/>
        <v>0</v>
      </c>
      <c r="E8" s="42"/>
      <c r="F8" s="42"/>
      <c r="G8" s="42"/>
    </row>
    <row r="9" spans="1:7" ht="19.5" customHeight="1">
      <c r="A9" s="43" t="s">
        <v>109</v>
      </c>
      <c r="B9" s="42"/>
      <c r="C9" s="41" t="s">
        <v>15</v>
      </c>
      <c r="D9" s="42">
        <f t="shared" si="0"/>
        <v>0</v>
      </c>
      <c r="E9" s="42"/>
      <c r="F9" s="42"/>
      <c r="G9" s="42"/>
    </row>
    <row r="10" spans="1:7" ht="19.5" customHeight="1">
      <c r="A10" s="43"/>
      <c r="B10" s="44"/>
      <c r="C10" s="41" t="s">
        <v>17</v>
      </c>
      <c r="D10" s="42">
        <f t="shared" si="0"/>
        <v>0</v>
      </c>
      <c r="E10" s="42"/>
      <c r="F10" s="42"/>
      <c r="G10" s="42"/>
    </row>
    <row r="11" spans="1:7" ht="19.5" customHeight="1">
      <c r="A11" s="43"/>
      <c r="B11" s="44"/>
      <c r="C11" s="41" t="s">
        <v>19</v>
      </c>
      <c r="D11" s="42">
        <f t="shared" si="0"/>
        <v>0</v>
      </c>
      <c r="E11" s="42"/>
      <c r="F11" s="42"/>
      <c r="G11" s="42"/>
    </row>
    <row r="12" spans="1:7" ht="19.5" customHeight="1">
      <c r="A12" s="43"/>
      <c r="B12" s="44"/>
      <c r="C12" s="41" t="s">
        <v>21</v>
      </c>
      <c r="D12" s="42">
        <f t="shared" si="0"/>
        <v>0</v>
      </c>
      <c r="E12" s="42"/>
      <c r="F12" s="42"/>
      <c r="G12" s="42"/>
    </row>
    <row r="13" spans="1:7" ht="19.5" customHeight="1">
      <c r="A13" s="43"/>
      <c r="B13" s="44"/>
      <c r="C13" s="41" t="s">
        <v>23</v>
      </c>
      <c r="D13" s="42">
        <f t="shared" si="0"/>
        <v>0</v>
      </c>
      <c r="E13" s="42"/>
      <c r="F13" s="42"/>
      <c r="G13" s="42"/>
    </row>
    <row r="14" spans="1:7" ht="19.5" customHeight="1">
      <c r="A14" s="43"/>
      <c r="B14" s="44"/>
      <c r="C14" s="41" t="s">
        <v>25</v>
      </c>
      <c r="D14" s="42">
        <f t="shared" si="0"/>
        <v>207.41587200000001</v>
      </c>
      <c r="E14" s="42">
        <v>207.41587200000001</v>
      </c>
      <c r="F14" s="42"/>
      <c r="G14" s="42"/>
    </row>
    <row r="15" spans="1:7" ht="19.5" customHeight="1">
      <c r="A15" s="43"/>
      <c r="B15" s="44"/>
      <c r="C15" s="41" t="s">
        <v>26</v>
      </c>
      <c r="D15" s="42">
        <f t="shared" si="0"/>
        <v>0</v>
      </c>
      <c r="E15" s="42"/>
      <c r="F15" s="42"/>
      <c r="G15" s="42"/>
    </row>
    <row r="16" spans="1:7" ht="19.5" customHeight="1">
      <c r="A16" s="43"/>
      <c r="B16" s="44"/>
      <c r="C16" s="41" t="s">
        <v>27</v>
      </c>
      <c r="D16" s="42">
        <f t="shared" si="0"/>
        <v>0</v>
      </c>
      <c r="E16" s="42"/>
      <c r="F16" s="42"/>
      <c r="G16" s="42"/>
    </row>
    <row r="17" spans="1:7" ht="19.5" customHeight="1">
      <c r="A17" s="43"/>
      <c r="B17" s="44"/>
      <c r="C17" s="41" t="s">
        <v>28</v>
      </c>
      <c r="D17" s="42">
        <f t="shared" si="0"/>
        <v>1361.46</v>
      </c>
      <c r="E17" s="42"/>
      <c r="F17" s="45">
        <v>1361.46</v>
      </c>
      <c r="G17" s="42"/>
    </row>
    <row r="18" spans="1:7" ht="19.5" customHeight="1">
      <c r="A18" s="41"/>
      <c r="B18" s="44"/>
      <c r="C18" s="41" t="s">
        <v>29</v>
      </c>
      <c r="D18" s="42">
        <f t="shared" si="0"/>
        <v>0</v>
      </c>
      <c r="E18" s="42"/>
      <c r="F18" s="42"/>
      <c r="G18" s="42"/>
    </row>
    <row r="19" spans="1:7" ht="19.5" customHeight="1">
      <c r="A19" s="43"/>
      <c r="B19" s="44"/>
      <c r="C19" s="41" t="s">
        <v>30</v>
      </c>
      <c r="D19" s="42">
        <f t="shared" si="0"/>
        <v>0</v>
      </c>
      <c r="E19" s="42"/>
      <c r="F19" s="42"/>
      <c r="G19" s="42"/>
    </row>
    <row r="20" spans="1:7" ht="19.5" customHeight="1">
      <c r="A20" s="46"/>
      <c r="B20" s="42"/>
      <c r="C20" s="41" t="s">
        <v>31</v>
      </c>
      <c r="D20" s="42">
        <f t="shared" si="0"/>
        <v>0</v>
      </c>
      <c r="E20" s="42"/>
      <c r="F20" s="42"/>
      <c r="G20" s="42"/>
    </row>
    <row r="21" spans="1:7" ht="19.5" customHeight="1">
      <c r="A21" s="41"/>
      <c r="B21" s="44"/>
      <c r="C21" s="41" t="s">
        <v>32</v>
      </c>
      <c r="D21" s="42">
        <f t="shared" si="0"/>
        <v>0</v>
      </c>
      <c r="E21" s="42"/>
      <c r="F21" s="42"/>
      <c r="G21" s="42"/>
    </row>
    <row r="22" spans="1:7" ht="19.5" customHeight="1">
      <c r="A22" s="41"/>
      <c r="B22" s="44"/>
      <c r="C22" s="41" t="s">
        <v>33</v>
      </c>
      <c r="D22" s="42">
        <f t="shared" si="0"/>
        <v>0</v>
      </c>
      <c r="E22" s="42"/>
      <c r="F22" s="42"/>
      <c r="G22" s="42"/>
    </row>
    <row r="23" spans="1:7" ht="19.5" customHeight="1">
      <c r="A23" s="41"/>
      <c r="B23" s="44"/>
      <c r="C23" s="41" t="s">
        <v>34</v>
      </c>
      <c r="D23" s="42">
        <f t="shared" si="0"/>
        <v>0</v>
      </c>
      <c r="E23" s="42"/>
      <c r="F23" s="42"/>
      <c r="G23" s="42"/>
    </row>
    <row r="24" spans="1:7" ht="19.5" customHeight="1">
      <c r="A24" s="41"/>
      <c r="B24" s="42"/>
      <c r="C24" s="41" t="s">
        <v>35</v>
      </c>
      <c r="D24" s="42">
        <f t="shared" si="0"/>
        <v>0</v>
      </c>
      <c r="E24" s="42"/>
      <c r="F24" s="42"/>
      <c r="G24" s="42"/>
    </row>
    <row r="25" spans="1:7" ht="19.5" customHeight="1">
      <c r="A25" s="41"/>
      <c r="B25" s="42"/>
      <c r="C25" s="41" t="s">
        <v>36</v>
      </c>
      <c r="D25" s="42">
        <f t="shared" si="0"/>
        <v>133.80840000000001</v>
      </c>
      <c r="E25" s="42">
        <v>133.80840000000001</v>
      </c>
      <c r="F25" s="42"/>
      <c r="G25" s="42"/>
    </row>
    <row r="26" spans="1:7" ht="19.5" customHeight="1">
      <c r="A26" s="43"/>
      <c r="B26" s="42"/>
      <c r="C26" s="41" t="s">
        <v>37</v>
      </c>
      <c r="D26" s="42">
        <f t="shared" si="0"/>
        <v>0</v>
      </c>
      <c r="E26" s="42"/>
      <c r="F26" s="42"/>
      <c r="G26" s="42"/>
    </row>
    <row r="27" spans="1:7" ht="19.5" customHeight="1">
      <c r="A27" s="41"/>
      <c r="B27" s="42"/>
      <c r="C27" s="41" t="s">
        <v>38</v>
      </c>
      <c r="D27" s="42">
        <f t="shared" si="0"/>
        <v>0</v>
      </c>
      <c r="E27" s="42"/>
      <c r="F27" s="42"/>
      <c r="G27" s="42"/>
    </row>
    <row r="28" spans="1:7" ht="19.5" customHeight="1">
      <c r="A28" s="41"/>
      <c r="B28" s="42"/>
      <c r="C28" s="41" t="s">
        <v>39</v>
      </c>
      <c r="D28" s="42">
        <f t="shared" si="0"/>
        <v>0</v>
      </c>
      <c r="E28" s="42"/>
      <c r="F28" s="42"/>
      <c r="G28" s="42"/>
    </row>
    <row r="29" spans="1:7" ht="19.5" customHeight="1">
      <c r="A29" s="41"/>
      <c r="B29" s="42"/>
      <c r="C29" s="41" t="s">
        <v>40</v>
      </c>
      <c r="D29" s="42"/>
      <c r="E29" s="42">
        <f>ROUND(E31-SUM(E7:E28),2)</f>
        <v>0</v>
      </c>
      <c r="F29" s="42"/>
      <c r="G29" s="42">
        <f>ROUND(G31-SUM(G7:G28),2)</f>
        <v>0</v>
      </c>
    </row>
    <row r="30" spans="1:7" ht="19.5" customHeight="1">
      <c r="A30" s="41"/>
      <c r="B30" s="42"/>
      <c r="C30" s="41"/>
      <c r="D30" s="42"/>
      <c r="E30" s="42"/>
      <c r="F30" s="42"/>
      <c r="G30" s="42"/>
    </row>
    <row r="31" spans="1:7" ht="19.5" customHeight="1">
      <c r="A31" s="41" t="s">
        <v>110</v>
      </c>
      <c r="B31" s="42">
        <f>SUM(B7:B9)</f>
        <v>3371.1410540000002</v>
      </c>
      <c r="C31" s="41" t="s">
        <v>111</v>
      </c>
      <c r="D31" s="42">
        <f>D35-D33</f>
        <v>3371.1410540000002</v>
      </c>
      <c r="E31" s="42">
        <f>E35-E33</f>
        <v>2009.6810539999999</v>
      </c>
      <c r="F31" s="114">
        <v>1361.46</v>
      </c>
      <c r="G31" s="42">
        <f>G35-G33</f>
        <v>0</v>
      </c>
    </row>
    <row r="32" spans="1:7" ht="19.5" customHeight="1">
      <c r="A32" s="41"/>
      <c r="B32" s="42"/>
      <c r="C32" s="41"/>
      <c r="D32" s="42"/>
      <c r="E32" s="42"/>
      <c r="F32" s="114"/>
      <c r="G32" s="42"/>
    </row>
    <row r="33" spans="1:7" ht="19.5" customHeight="1">
      <c r="A33" s="41" t="s">
        <v>48</v>
      </c>
      <c r="B33" s="42"/>
      <c r="C33" s="41" t="s">
        <v>49</v>
      </c>
      <c r="D33" s="47">
        <f>SUM(E33:G33)</f>
        <v>0</v>
      </c>
      <c r="E33" s="48"/>
      <c r="F33" s="115"/>
      <c r="G33" s="48"/>
    </row>
    <row r="34" spans="1:7" ht="19.5" customHeight="1">
      <c r="A34" s="41"/>
      <c r="B34" s="42"/>
      <c r="C34" s="41"/>
      <c r="D34" s="42"/>
      <c r="E34" s="42"/>
      <c r="F34" s="114"/>
      <c r="G34" s="42"/>
    </row>
    <row r="35" spans="1:7" ht="19.5" customHeight="1">
      <c r="A35" s="41" t="s">
        <v>112</v>
      </c>
      <c r="B35" s="42">
        <f>B31+B33</f>
        <v>3371.1410540000002</v>
      </c>
      <c r="C35" s="41" t="s">
        <v>113</v>
      </c>
      <c r="D35" s="42">
        <f>SUM(E35:G35)</f>
        <v>3371.1410540000002</v>
      </c>
      <c r="E35" s="49">
        <v>2009.6810539999999</v>
      </c>
      <c r="F35" s="114">
        <v>1361.46</v>
      </c>
      <c r="G35" s="49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honeticPr fontId="20" type="noConversion"/>
  <pageMargins left="0.75" right="0.75" top="1" bottom="1" header="0.51180555555555596" footer="0.51180555555555596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pane ySplit="5" topLeftCell="A6" activePane="bottomLeft" state="frozen"/>
      <selection pane="bottomLeft" activeCell="E23" sqref="E23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4"/>
      <c r="C1" s="70" t="s">
        <v>114</v>
      </c>
      <c r="D1" s="70"/>
      <c r="E1" s="70"/>
      <c r="F1" s="70"/>
      <c r="G1" s="70"/>
      <c r="H1" s="70"/>
      <c r="I1" s="70"/>
      <c r="J1" s="70"/>
      <c r="K1" s="70"/>
    </row>
    <row r="2" spans="1:11" s="11" customFormat="1" ht="40.5" customHeight="1">
      <c r="A2" s="15"/>
      <c r="C2" s="71" t="s">
        <v>115</v>
      </c>
      <c r="D2" s="84"/>
      <c r="E2" s="84"/>
      <c r="F2" s="84"/>
      <c r="G2" s="84"/>
      <c r="H2" s="84"/>
      <c r="I2" s="84"/>
      <c r="J2" s="84"/>
      <c r="K2" s="84"/>
    </row>
    <row r="3" spans="1:11" ht="18" customHeight="1">
      <c r="A3" s="98" t="s">
        <v>4</v>
      </c>
      <c r="B3" s="99"/>
      <c r="C3" s="100"/>
      <c r="D3" s="100"/>
      <c r="E3" s="100"/>
      <c r="F3" s="100"/>
      <c r="G3" s="100"/>
      <c r="H3" s="100"/>
      <c r="I3" s="100"/>
      <c r="J3" s="73"/>
      <c r="K3" s="21" t="s">
        <v>5</v>
      </c>
    </row>
    <row r="4" spans="1:11" ht="19.5" customHeight="1">
      <c r="A4" s="101" t="s">
        <v>54</v>
      </c>
      <c r="B4" s="101" t="s">
        <v>55</v>
      </c>
      <c r="C4" s="78" t="s">
        <v>56</v>
      </c>
      <c r="D4" s="87"/>
      <c r="E4" s="87"/>
      <c r="F4" s="78" t="s">
        <v>57</v>
      </c>
      <c r="G4" s="78" t="s">
        <v>58</v>
      </c>
      <c r="H4" s="78" t="s">
        <v>100</v>
      </c>
      <c r="I4" s="87"/>
      <c r="J4" s="87"/>
      <c r="K4" s="78" t="s">
        <v>101</v>
      </c>
    </row>
    <row r="5" spans="1:11" s="12" customFormat="1" ht="19.5" customHeight="1">
      <c r="A5" s="102"/>
      <c r="B5" s="102"/>
      <c r="C5" s="18" t="s">
        <v>64</v>
      </c>
      <c r="D5" s="18" t="s">
        <v>65</v>
      </c>
      <c r="E5" s="18" t="s">
        <v>66</v>
      </c>
      <c r="F5" s="78"/>
      <c r="G5" s="78"/>
      <c r="H5" s="18" t="s">
        <v>116</v>
      </c>
      <c r="I5" s="18" t="s">
        <v>117</v>
      </c>
      <c r="J5" s="18" t="s">
        <v>118</v>
      </c>
      <c r="K5" s="78"/>
    </row>
    <row r="6" spans="1:11" ht="19.5" customHeight="1">
      <c r="A6" s="19"/>
      <c r="B6" s="19"/>
      <c r="C6" s="17"/>
      <c r="D6" s="17"/>
      <c r="E6" s="17"/>
      <c r="F6" s="19" t="s">
        <v>71</v>
      </c>
      <c r="G6" s="20">
        <f t="shared" ref="G6:G18" si="0">H6+K6</f>
        <v>2009.6810539999999</v>
      </c>
      <c r="H6" s="20">
        <f t="shared" ref="H6:H18" si="1">I6+J6</f>
        <v>1570.466754</v>
      </c>
      <c r="I6" s="20">
        <v>1454.5265320000001</v>
      </c>
      <c r="J6" s="20">
        <v>115.94022200000001</v>
      </c>
      <c r="K6" s="20">
        <v>439.21429999999998</v>
      </c>
    </row>
    <row r="7" spans="1:11" ht="19.5" customHeight="1">
      <c r="A7" s="19"/>
      <c r="B7" s="19"/>
      <c r="C7" s="17" t="s">
        <v>72</v>
      </c>
      <c r="D7" s="17"/>
      <c r="E7" s="17"/>
      <c r="F7" s="19" t="s">
        <v>73</v>
      </c>
      <c r="G7" s="20">
        <f t="shared" si="0"/>
        <v>1668.456782</v>
      </c>
      <c r="H7" s="20">
        <f t="shared" si="1"/>
        <v>1229.2424820000001</v>
      </c>
      <c r="I7" s="20">
        <v>1113.3022599999999</v>
      </c>
      <c r="J7" s="20">
        <v>115.94022200000001</v>
      </c>
      <c r="K7" s="20">
        <v>439.21429999999998</v>
      </c>
    </row>
    <row r="8" spans="1:11" ht="19.5" customHeight="1">
      <c r="A8" s="19"/>
      <c r="B8" s="19"/>
      <c r="C8" s="17"/>
      <c r="D8" s="17" t="s">
        <v>74</v>
      </c>
      <c r="E8" s="17"/>
      <c r="F8" s="19" t="s">
        <v>75</v>
      </c>
      <c r="G8" s="20">
        <f t="shared" si="0"/>
        <v>1321.4724819999999</v>
      </c>
      <c r="H8" s="20">
        <f t="shared" si="1"/>
        <v>1229.2424820000001</v>
      </c>
      <c r="I8" s="20">
        <v>1113.3022599999999</v>
      </c>
      <c r="J8" s="20">
        <v>115.94022200000001</v>
      </c>
      <c r="K8" s="20">
        <v>92.23</v>
      </c>
    </row>
    <row r="9" spans="1:11" ht="19.5" customHeight="1">
      <c r="A9" s="19"/>
      <c r="B9" s="19"/>
      <c r="C9" s="17"/>
      <c r="D9" s="17"/>
      <c r="E9" s="17" t="s">
        <v>76</v>
      </c>
      <c r="F9" s="19" t="s">
        <v>77</v>
      </c>
      <c r="G9" s="20">
        <f t="shared" si="0"/>
        <v>1321.4724819999999</v>
      </c>
      <c r="H9" s="20">
        <f t="shared" si="1"/>
        <v>1229.2424820000001</v>
      </c>
      <c r="I9" s="20">
        <v>1113.3022599999999</v>
      </c>
      <c r="J9" s="20">
        <v>115.94022200000001</v>
      </c>
      <c r="K9" s="20">
        <v>92.23</v>
      </c>
    </row>
    <row r="10" spans="1:11" ht="19.5" customHeight="1">
      <c r="A10" s="19"/>
      <c r="B10" s="19"/>
      <c r="C10" s="17"/>
      <c r="D10" s="17" t="s">
        <v>78</v>
      </c>
      <c r="E10" s="17"/>
      <c r="F10" s="19" t="s">
        <v>79</v>
      </c>
      <c r="G10" s="20">
        <f t="shared" si="0"/>
        <v>346.98430000000002</v>
      </c>
      <c r="H10" s="20">
        <f t="shared" si="1"/>
        <v>0</v>
      </c>
      <c r="I10" s="20">
        <v>0</v>
      </c>
      <c r="J10" s="20">
        <v>0</v>
      </c>
      <c r="K10" s="20">
        <v>346.98430000000002</v>
      </c>
    </row>
    <row r="11" spans="1:11" ht="19.5" customHeight="1">
      <c r="A11" s="19"/>
      <c r="B11" s="19"/>
      <c r="C11" s="17"/>
      <c r="D11" s="17"/>
      <c r="E11" s="17" t="s">
        <v>80</v>
      </c>
      <c r="F11" s="19" t="s">
        <v>81</v>
      </c>
      <c r="G11" s="20">
        <f t="shared" si="0"/>
        <v>346.98430000000002</v>
      </c>
      <c r="H11" s="20">
        <f t="shared" si="1"/>
        <v>0</v>
      </c>
      <c r="I11" s="20">
        <v>0</v>
      </c>
      <c r="J11" s="20">
        <v>0</v>
      </c>
      <c r="K11" s="20">
        <v>346.98430000000002</v>
      </c>
    </row>
    <row r="12" spans="1:11" ht="19.5" customHeight="1">
      <c r="A12" s="19"/>
      <c r="B12" s="19"/>
      <c r="C12" s="17" t="s">
        <v>82</v>
      </c>
      <c r="D12" s="17"/>
      <c r="E12" s="17"/>
      <c r="F12" s="19" t="s">
        <v>83</v>
      </c>
      <c r="G12" s="20">
        <f t="shared" si="0"/>
        <v>207.41587200000001</v>
      </c>
      <c r="H12" s="20">
        <f t="shared" si="1"/>
        <v>207.41587200000001</v>
      </c>
      <c r="I12" s="20">
        <v>207.41587200000001</v>
      </c>
      <c r="J12" s="20">
        <v>0</v>
      </c>
      <c r="K12" s="20">
        <v>0</v>
      </c>
    </row>
    <row r="13" spans="1:11" ht="19.5" customHeight="1">
      <c r="A13" s="19"/>
      <c r="B13" s="19"/>
      <c r="C13" s="17"/>
      <c r="D13" s="17" t="s">
        <v>84</v>
      </c>
      <c r="E13" s="17"/>
      <c r="F13" s="19" t="s">
        <v>85</v>
      </c>
      <c r="G13" s="20">
        <f t="shared" si="0"/>
        <v>207.41587200000001</v>
      </c>
      <c r="H13" s="20">
        <f t="shared" si="1"/>
        <v>207.41587200000001</v>
      </c>
      <c r="I13" s="20">
        <v>207.41587200000001</v>
      </c>
      <c r="J13" s="20">
        <v>0</v>
      </c>
      <c r="K13" s="20">
        <v>0</v>
      </c>
    </row>
    <row r="14" spans="1:11" ht="19.5" customHeight="1">
      <c r="A14" s="19"/>
      <c r="B14" s="19"/>
      <c r="C14" s="17"/>
      <c r="D14" s="17"/>
      <c r="E14" s="17" t="s">
        <v>84</v>
      </c>
      <c r="F14" s="19" t="s">
        <v>86</v>
      </c>
      <c r="G14" s="20">
        <f t="shared" si="0"/>
        <v>138.27724799999999</v>
      </c>
      <c r="H14" s="20">
        <f t="shared" si="1"/>
        <v>138.27724799999999</v>
      </c>
      <c r="I14" s="20">
        <v>138.27724799999999</v>
      </c>
      <c r="J14" s="20">
        <v>0</v>
      </c>
      <c r="K14" s="20">
        <v>0</v>
      </c>
    </row>
    <row r="15" spans="1:11" ht="19.5" customHeight="1">
      <c r="A15" s="19"/>
      <c r="B15" s="19"/>
      <c r="C15" s="17"/>
      <c r="D15" s="17"/>
      <c r="E15" s="17" t="s">
        <v>87</v>
      </c>
      <c r="F15" s="19" t="s">
        <v>88</v>
      </c>
      <c r="G15" s="20">
        <f t="shared" si="0"/>
        <v>69.138623999999993</v>
      </c>
      <c r="H15" s="20">
        <f t="shared" si="1"/>
        <v>69.138623999999993</v>
      </c>
      <c r="I15" s="20">
        <v>69.138623999999993</v>
      </c>
      <c r="J15" s="20">
        <v>0</v>
      </c>
      <c r="K15" s="20">
        <v>0</v>
      </c>
    </row>
    <row r="16" spans="1:11" ht="19.5" customHeight="1">
      <c r="A16" s="19"/>
      <c r="B16" s="19"/>
      <c r="C16" s="17" t="s">
        <v>93</v>
      </c>
      <c r="D16" s="17"/>
      <c r="E16" s="17"/>
      <c r="F16" s="19" t="s">
        <v>94</v>
      </c>
      <c r="G16" s="20">
        <f t="shared" si="0"/>
        <v>133.80840000000001</v>
      </c>
      <c r="H16" s="20">
        <f t="shared" si="1"/>
        <v>133.80840000000001</v>
      </c>
      <c r="I16" s="20">
        <v>133.80840000000001</v>
      </c>
      <c r="J16" s="20">
        <v>0</v>
      </c>
      <c r="K16" s="20">
        <v>0</v>
      </c>
    </row>
    <row r="17" spans="1:11" ht="19.5" customHeight="1">
      <c r="A17" s="19"/>
      <c r="B17" s="19"/>
      <c r="C17" s="17"/>
      <c r="D17" s="17" t="s">
        <v>80</v>
      </c>
      <c r="E17" s="17"/>
      <c r="F17" s="19" t="s">
        <v>95</v>
      </c>
      <c r="G17" s="20">
        <f t="shared" si="0"/>
        <v>133.80840000000001</v>
      </c>
      <c r="H17" s="20">
        <f t="shared" si="1"/>
        <v>133.80840000000001</v>
      </c>
      <c r="I17" s="20">
        <v>133.80840000000001</v>
      </c>
      <c r="J17" s="20">
        <v>0</v>
      </c>
      <c r="K17" s="20">
        <v>0</v>
      </c>
    </row>
    <row r="18" spans="1:11" ht="19.5" customHeight="1">
      <c r="A18" s="19"/>
      <c r="B18" s="19"/>
      <c r="C18" s="17"/>
      <c r="D18" s="17"/>
      <c r="E18" s="17" t="s">
        <v>76</v>
      </c>
      <c r="F18" s="19" t="s">
        <v>96</v>
      </c>
      <c r="G18" s="20">
        <f t="shared" si="0"/>
        <v>133.80840000000001</v>
      </c>
      <c r="H18" s="20">
        <f t="shared" si="1"/>
        <v>133.80840000000001</v>
      </c>
      <c r="I18" s="20">
        <v>133.80840000000001</v>
      </c>
      <c r="J18" s="20">
        <v>0</v>
      </c>
      <c r="K18" s="2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0" type="noConversion"/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pane ySplit="1" topLeftCell="A17" activePane="bottomLeft" state="frozen"/>
      <selection pane="bottomLeft" activeCell="E16" sqref="E16"/>
    </sheetView>
  </sheetViews>
  <sheetFormatPr defaultColWidth="8.875" defaultRowHeight="15" customHeight="1"/>
  <cols>
    <col min="1" max="1" width="7.125" style="22" customWidth="1"/>
    <col min="2" max="2" width="28.625" style="22" customWidth="1"/>
    <col min="3" max="3" width="35.75" style="22" customWidth="1"/>
    <col min="4" max="6" width="28.625" style="22" customWidth="1"/>
    <col min="7" max="16384" width="8.875" style="24"/>
  </cols>
  <sheetData>
    <row r="1" spans="1:6" ht="15" customHeight="1">
      <c r="A1" s="25"/>
    </row>
    <row r="2" spans="1:6" s="32" customFormat="1" ht="45" customHeight="1">
      <c r="A2" s="103" t="s">
        <v>119</v>
      </c>
      <c r="B2" s="103"/>
      <c r="C2" s="103"/>
      <c r="D2" s="103"/>
      <c r="E2" s="103"/>
      <c r="F2" s="103"/>
    </row>
    <row r="3" spans="1:6" s="22" customFormat="1" ht="22.5" customHeight="1">
      <c r="A3" s="104" t="s">
        <v>120</v>
      </c>
      <c r="B3" s="105"/>
      <c r="C3" s="105"/>
      <c r="D3" s="105"/>
      <c r="E3" s="26" t="s">
        <v>121</v>
      </c>
      <c r="F3" s="27" t="s">
        <v>122</v>
      </c>
    </row>
    <row r="4" spans="1:6" s="22" customFormat="1" ht="22.5" customHeight="1">
      <c r="A4" s="106" t="s">
        <v>123</v>
      </c>
      <c r="B4" s="106" t="s">
        <v>124</v>
      </c>
      <c r="C4" s="106"/>
      <c r="D4" s="106" t="s">
        <v>125</v>
      </c>
      <c r="E4" s="106"/>
      <c r="F4" s="106"/>
    </row>
    <row r="5" spans="1:6" s="22" customFormat="1" ht="22.5" customHeight="1">
      <c r="A5" s="106"/>
      <c r="B5" s="28" t="s">
        <v>56</v>
      </c>
      <c r="C5" s="28" t="s">
        <v>57</v>
      </c>
      <c r="D5" s="28" t="s">
        <v>58</v>
      </c>
      <c r="E5" s="28" t="s">
        <v>126</v>
      </c>
      <c r="F5" s="28" t="s">
        <v>127</v>
      </c>
    </row>
    <row r="6" spans="1:6" s="22" customFormat="1" ht="22.5" customHeight="1">
      <c r="A6" s="28" t="s">
        <v>128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</row>
    <row r="7" spans="1:6" s="23" customFormat="1" ht="22.5" customHeight="1">
      <c r="A7" s="29">
        <v>1</v>
      </c>
      <c r="B7" s="30"/>
      <c r="C7" s="30" t="s">
        <v>58</v>
      </c>
      <c r="D7" s="31">
        <v>1570.466754</v>
      </c>
      <c r="E7" s="31">
        <v>1454.5265320000001</v>
      </c>
      <c r="F7" s="31">
        <v>115.94022200000001</v>
      </c>
    </row>
    <row r="8" spans="1:6" s="23" customFormat="1" ht="22.5" customHeight="1">
      <c r="A8" s="29">
        <v>2</v>
      </c>
      <c r="B8" s="30">
        <v>301</v>
      </c>
      <c r="C8" s="30" t="s">
        <v>129</v>
      </c>
      <c r="D8" s="31">
        <v>1480.147156</v>
      </c>
      <c r="E8" s="31">
        <v>1453.168756</v>
      </c>
      <c r="F8" s="31">
        <v>26.978400000000001</v>
      </c>
    </row>
    <row r="9" spans="1:6" ht="22.5" customHeight="1">
      <c r="A9" s="29">
        <v>3</v>
      </c>
      <c r="B9" s="30">
        <v>30101</v>
      </c>
      <c r="C9" s="30" t="s">
        <v>130</v>
      </c>
      <c r="D9" s="31">
        <v>296.42880000000002</v>
      </c>
      <c r="E9" s="31">
        <v>296.42880000000002</v>
      </c>
      <c r="F9" s="31">
        <v>0</v>
      </c>
    </row>
    <row r="10" spans="1:6" ht="22.5" customHeight="1">
      <c r="A10" s="29">
        <v>4</v>
      </c>
      <c r="B10" s="30">
        <v>30102</v>
      </c>
      <c r="C10" s="30" t="s">
        <v>131</v>
      </c>
      <c r="D10" s="31">
        <v>343.39100000000002</v>
      </c>
      <c r="E10" s="31">
        <v>343.39100000000002</v>
      </c>
      <c r="F10" s="31">
        <v>0</v>
      </c>
    </row>
    <row r="11" spans="1:6" ht="22.5" customHeight="1">
      <c r="A11" s="29">
        <v>5</v>
      </c>
      <c r="B11" s="30">
        <v>30103</v>
      </c>
      <c r="C11" s="30" t="s">
        <v>132</v>
      </c>
      <c r="D11" s="31">
        <v>19.0258</v>
      </c>
      <c r="E11" s="31">
        <v>16.625800000000002</v>
      </c>
      <c r="F11" s="31">
        <v>2.4</v>
      </c>
    </row>
    <row r="12" spans="1:6" ht="22.5" customHeight="1">
      <c r="A12" s="29">
        <v>6</v>
      </c>
      <c r="B12" s="30">
        <v>30106</v>
      </c>
      <c r="C12" s="30" t="s">
        <v>133</v>
      </c>
      <c r="D12" s="31">
        <v>24.578399999999998</v>
      </c>
      <c r="E12" s="31">
        <v>0</v>
      </c>
      <c r="F12" s="31">
        <v>24.578399999999998</v>
      </c>
    </row>
    <row r="13" spans="1:6" ht="22.5" customHeight="1">
      <c r="A13" s="29">
        <v>7</v>
      </c>
      <c r="B13" s="30">
        <v>30107</v>
      </c>
      <c r="C13" s="30" t="s">
        <v>134</v>
      </c>
      <c r="D13" s="31">
        <v>371.23660000000001</v>
      </c>
      <c r="E13" s="31">
        <v>371.23660000000001</v>
      </c>
      <c r="F13" s="31">
        <v>0</v>
      </c>
    </row>
    <row r="14" spans="1:6" ht="22.5" customHeight="1">
      <c r="A14" s="29">
        <v>8</v>
      </c>
      <c r="B14" s="30">
        <v>30108</v>
      </c>
      <c r="C14" s="30" t="s">
        <v>135</v>
      </c>
      <c r="D14" s="31">
        <v>138.27724799999999</v>
      </c>
      <c r="E14" s="31">
        <v>138.27724799999999</v>
      </c>
      <c r="F14" s="31">
        <v>0</v>
      </c>
    </row>
    <row r="15" spans="1:6" ht="22.5" customHeight="1">
      <c r="A15" s="29">
        <v>9</v>
      </c>
      <c r="B15" s="30">
        <v>30109</v>
      </c>
      <c r="C15" s="30" t="s">
        <v>136</v>
      </c>
      <c r="D15" s="31">
        <v>69.138623999999993</v>
      </c>
      <c r="E15" s="31">
        <v>69.138623999999993</v>
      </c>
      <c r="F15" s="31">
        <v>0</v>
      </c>
    </row>
    <row r="16" spans="1:6" ht="22.5" customHeight="1">
      <c r="A16" s="29">
        <v>10</v>
      </c>
      <c r="B16" s="30">
        <v>30110</v>
      </c>
      <c r="C16" s="30" t="s">
        <v>137</v>
      </c>
      <c r="D16" s="31">
        <v>80.373744000000002</v>
      </c>
      <c r="E16" s="31">
        <v>80.373744000000002</v>
      </c>
      <c r="F16" s="31">
        <v>0</v>
      </c>
    </row>
    <row r="17" spans="1:6" ht="22.5" customHeight="1">
      <c r="A17" s="29">
        <v>11</v>
      </c>
      <c r="B17" s="30">
        <v>30112</v>
      </c>
      <c r="C17" s="30" t="s">
        <v>138</v>
      </c>
      <c r="D17" s="31">
        <v>3.8885399999999999</v>
      </c>
      <c r="E17" s="31">
        <v>3.8885399999999999</v>
      </c>
      <c r="F17" s="31">
        <v>0</v>
      </c>
    </row>
    <row r="18" spans="1:6" ht="22.5" customHeight="1">
      <c r="A18" s="29">
        <v>12</v>
      </c>
      <c r="B18" s="30">
        <v>30113</v>
      </c>
      <c r="C18" s="30" t="s">
        <v>96</v>
      </c>
      <c r="D18" s="31">
        <v>133.80840000000001</v>
      </c>
      <c r="E18" s="31">
        <v>133.80840000000001</v>
      </c>
      <c r="F18" s="31">
        <v>0</v>
      </c>
    </row>
    <row r="19" spans="1:6" ht="22.5" customHeight="1">
      <c r="A19" s="29">
        <v>13</v>
      </c>
      <c r="B19" s="30">
        <v>302</v>
      </c>
      <c r="C19" s="30" t="s">
        <v>139</v>
      </c>
      <c r="D19" s="31">
        <v>83.058822000000006</v>
      </c>
      <c r="E19" s="31">
        <v>0</v>
      </c>
      <c r="F19" s="31">
        <v>83.058822000000006</v>
      </c>
    </row>
    <row r="20" spans="1:6" ht="22.5" customHeight="1">
      <c r="A20" s="29">
        <v>14</v>
      </c>
      <c r="B20" s="30">
        <v>30201</v>
      </c>
      <c r="C20" s="30" t="s">
        <v>140</v>
      </c>
      <c r="D20" s="31">
        <v>4.5994219999999997</v>
      </c>
      <c r="E20" s="31">
        <v>0</v>
      </c>
      <c r="F20" s="31">
        <v>4.5994219999999997</v>
      </c>
    </row>
    <row r="21" spans="1:6" ht="22.5" customHeight="1">
      <c r="A21" s="29">
        <v>15</v>
      </c>
      <c r="B21" s="30">
        <v>30207</v>
      </c>
      <c r="C21" s="30" t="s">
        <v>141</v>
      </c>
      <c r="D21" s="31">
        <v>10.44</v>
      </c>
      <c r="E21" s="31">
        <v>0</v>
      </c>
      <c r="F21" s="31">
        <v>10.44</v>
      </c>
    </row>
    <row r="22" spans="1:6" ht="22.5" customHeight="1">
      <c r="A22" s="29">
        <v>16</v>
      </c>
      <c r="B22" s="30">
        <v>30211</v>
      </c>
      <c r="C22" s="30" t="s">
        <v>142</v>
      </c>
      <c r="D22" s="31">
        <v>3</v>
      </c>
      <c r="E22" s="31">
        <v>0</v>
      </c>
      <c r="F22" s="31">
        <v>3</v>
      </c>
    </row>
    <row r="23" spans="1:6" ht="22.5" customHeight="1">
      <c r="A23" s="29">
        <v>17</v>
      </c>
      <c r="B23" s="30">
        <v>30227</v>
      </c>
      <c r="C23" s="30" t="s">
        <v>143</v>
      </c>
      <c r="D23" s="31">
        <v>0.8</v>
      </c>
      <c r="E23" s="31">
        <v>0</v>
      </c>
      <c r="F23" s="31">
        <v>0.8</v>
      </c>
    </row>
    <row r="24" spans="1:6" ht="22.5" customHeight="1">
      <c r="A24" s="29">
        <v>18</v>
      </c>
      <c r="B24" s="30">
        <v>30228</v>
      </c>
      <c r="C24" s="30" t="s">
        <v>144</v>
      </c>
      <c r="D24" s="31">
        <v>17.680800000000001</v>
      </c>
      <c r="E24" s="31">
        <v>0</v>
      </c>
      <c r="F24" s="31">
        <v>17.680800000000001</v>
      </c>
    </row>
    <row r="25" spans="1:6" ht="22.5" customHeight="1">
      <c r="A25" s="29">
        <v>19</v>
      </c>
      <c r="B25" s="30">
        <v>30231</v>
      </c>
      <c r="C25" s="30" t="s">
        <v>145</v>
      </c>
      <c r="D25" s="31">
        <v>0.9</v>
      </c>
      <c r="E25" s="31">
        <v>0</v>
      </c>
      <c r="F25" s="31">
        <v>0.9</v>
      </c>
    </row>
    <row r="26" spans="1:6" ht="22.5" customHeight="1">
      <c r="A26" s="29">
        <v>20</v>
      </c>
      <c r="B26" s="30">
        <v>30239</v>
      </c>
      <c r="C26" s="30" t="s">
        <v>146</v>
      </c>
      <c r="D26" s="31">
        <v>40.141599999999997</v>
      </c>
      <c r="E26" s="31">
        <v>0</v>
      </c>
      <c r="F26" s="31">
        <v>40.141599999999997</v>
      </c>
    </row>
    <row r="27" spans="1:6" ht="22.5" customHeight="1">
      <c r="A27" s="29">
        <v>21</v>
      </c>
      <c r="B27" s="30">
        <v>30299</v>
      </c>
      <c r="C27" s="30" t="s">
        <v>147</v>
      </c>
      <c r="D27" s="31">
        <v>5.4969999999999999</v>
      </c>
      <c r="E27" s="31">
        <v>0</v>
      </c>
      <c r="F27" s="31">
        <v>5.4969999999999999</v>
      </c>
    </row>
    <row r="28" spans="1:6" ht="22.5" customHeight="1">
      <c r="A28" s="29">
        <v>22</v>
      </c>
      <c r="B28" s="30">
        <v>303</v>
      </c>
      <c r="C28" s="30" t="s">
        <v>148</v>
      </c>
      <c r="D28" s="31">
        <v>3.557776</v>
      </c>
      <c r="E28" s="31">
        <v>1.3577760000000001</v>
      </c>
      <c r="F28" s="31">
        <v>2.2000000000000002</v>
      </c>
    </row>
    <row r="29" spans="1:6" ht="22.5" customHeight="1">
      <c r="A29" s="29">
        <v>23</v>
      </c>
      <c r="B29" s="30">
        <v>30305</v>
      </c>
      <c r="C29" s="30" t="s">
        <v>149</v>
      </c>
      <c r="D29" s="31">
        <v>2.2000000000000002</v>
      </c>
      <c r="E29" s="31">
        <v>0</v>
      </c>
      <c r="F29" s="31">
        <v>2.2000000000000002</v>
      </c>
    </row>
    <row r="30" spans="1:6" ht="22.5" customHeight="1">
      <c r="A30" s="29">
        <v>24</v>
      </c>
      <c r="B30" s="30">
        <v>30307</v>
      </c>
      <c r="C30" s="30" t="s">
        <v>150</v>
      </c>
      <c r="D30" s="31">
        <v>1.3577760000000001</v>
      </c>
      <c r="E30" s="31">
        <v>1.3577760000000001</v>
      </c>
      <c r="F30" s="31">
        <v>0</v>
      </c>
    </row>
    <row r="31" spans="1:6" ht="22.5" customHeight="1">
      <c r="A31" s="29">
        <v>25</v>
      </c>
      <c r="B31" s="30">
        <v>310</v>
      </c>
      <c r="C31" s="30" t="s">
        <v>151</v>
      </c>
      <c r="D31" s="31">
        <v>3.7029999999999998</v>
      </c>
      <c r="E31" s="31">
        <v>0</v>
      </c>
      <c r="F31" s="31">
        <v>3.7029999999999998</v>
      </c>
    </row>
    <row r="32" spans="1:6" s="23" customFormat="1" ht="22.5" customHeight="1">
      <c r="A32" s="29">
        <v>26</v>
      </c>
      <c r="B32" s="30">
        <v>31002</v>
      </c>
      <c r="C32" s="30" t="s">
        <v>152</v>
      </c>
      <c r="D32" s="31">
        <v>3.7029999999999998</v>
      </c>
      <c r="E32" s="31">
        <v>0</v>
      </c>
      <c r="F32" s="31">
        <v>3.7029999999999998</v>
      </c>
    </row>
  </sheetData>
  <mergeCells count="5">
    <mergeCell ref="A2:F2"/>
    <mergeCell ref="A3:D3"/>
    <mergeCell ref="B4:C4"/>
    <mergeCell ref="D4:F4"/>
    <mergeCell ref="A4:A5"/>
  </mergeCells>
  <phoneticPr fontId="20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pane ySplit="1" topLeftCell="A23" activePane="bottomLeft" state="frozen"/>
      <selection pane="bottomLeft" activeCell="E12" sqref="E12"/>
    </sheetView>
  </sheetViews>
  <sheetFormatPr defaultColWidth="8.875" defaultRowHeight="15" customHeight="1"/>
  <cols>
    <col min="1" max="1" width="7.125" style="22" customWidth="1"/>
    <col min="2" max="2" width="28.625" style="22" customWidth="1"/>
    <col min="3" max="3" width="42.875" style="22" customWidth="1"/>
    <col min="4" max="6" width="28.625" style="22" customWidth="1"/>
    <col min="7" max="16384" width="8.875" style="24"/>
  </cols>
  <sheetData>
    <row r="1" spans="1:6" ht="15" customHeight="1">
      <c r="A1" s="25"/>
    </row>
    <row r="2" spans="1:6" s="22" customFormat="1" ht="45" customHeight="1">
      <c r="A2" s="103" t="s">
        <v>153</v>
      </c>
      <c r="B2" s="103"/>
      <c r="C2" s="103"/>
      <c r="D2" s="103"/>
      <c r="E2" s="103"/>
      <c r="F2" s="103"/>
    </row>
    <row r="3" spans="1:6" s="22" customFormat="1" ht="22.5" customHeight="1">
      <c r="A3" s="104" t="s">
        <v>120</v>
      </c>
      <c r="B3" s="105"/>
      <c r="C3" s="105"/>
      <c r="D3" s="105"/>
      <c r="E3" s="26" t="s">
        <v>121</v>
      </c>
      <c r="F3" s="27" t="s">
        <v>122</v>
      </c>
    </row>
    <row r="4" spans="1:6" s="22" customFormat="1" ht="22.5" customHeight="1">
      <c r="A4" s="106" t="s">
        <v>123</v>
      </c>
      <c r="B4" s="106" t="s">
        <v>154</v>
      </c>
      <c r="C4" s="106"/>
      <c r="D4" s="106" t="s">
        <v>155</v>
      </c>
      <c r="E4" s="106"/>
      <c r="F4" s="106"/>
    </row>
    <row r="5" spans="1:6" s="22" customFormat="1" ht="22.5" customHeight="1">
      <c r="A5" s="106"/>
      <c r="B5" s="28" t="s">
        <v>56</v>
      </c>
      <c r="C5" s="28" t="s">
        <v>57</v>
      </c>
      <c r="D5" s="28" t="s">
        <v>58</v>
      </c>
      <c r="E5" s="28" t="s">
        <v>126</v>
      </c>
      <c r="F5" s="28" t="s">
        <v>127</v>
      </c>
    </row>
    <row r="6" spans="1:6" s="22" customFormat="1" ht="22.5" customHeight="1">
      <c r="A6" s="28" t="s">
        <v>128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</row>
    <row r="7" spans="1:6" s="23" customFormat="1" ht="22.5" customHeight="1">
      <c r="A7" s="29">
        <v>1</v>
      </c>
      <c r="B7" s="30"/>
      <c r="C7" s="30" t="s">
        <v>58</v>
      </c>
      <c r="D7" s="31">
        <v>1570.466754</v>
      </c>
      <c r="E7" s="31">
        <v>1454.5265320000001</v>
      </c>
      <c r="F7" s="31">
        <v>115.94022200000001</v>
      </c>
    </row>
    <row r="8" spans="1:6" s="23" customFormat="1" ht="22.5" customHeight="1">
      <c r="A8" s="29">
        <v>2</v>
      </c>
      <c r="B8" s="30">
        <v>501</v>
      </c>
      <c r="C8" s="30" t="s">
        <v>156</v>
      </c>
      <c r="D8" s="31">
        <v>1480.147156</v>
      </c>
      <c r="E8" s="31">
        <v>1453.168756</v>
      </c>
      <c r="F8" s="31">
        <v>26.978400000000001</v>
      </c>
    </row>
    <row r="9" spans="1:6" ht="22.5" customHeight="1">
      <c r="A9" s="29">
        <v>3</v>
      </c>
      <c r="B9" s="30">
        <v>50101</v>
      </c>
      <c r="C9" s="30" t="s">
        <v>157</v>
      </c>
      <c r="D9" s="31">
        <v>1030.0822000000001</v>
      </c>
      <c r="E9" s="31">
        <v>1027.6822</v>
      </c>
      <c r="F9" s="31">
        <v>2.4</v>
      </c>
    </row>
    <row r="10" spans="1:6" ht="22.5" customHeight="1">
      <c r="A10" s="29">
        <v>4</v>
      </c>
      <c r="B10" s="30">
        <v>50102</v>
      </c>
      <c r="C10" s="30" t="s">
        <v>158</v>
      </c>
      <c r="D10" s="31">
        <v>291.678156</v>
      </c>
      <c r="E10" s="31">
        <v>291.678156</v>
      </c>
      <c r="F10" s="31">
        <v>0</v>
      </c>
    </row>
    <row r="11" spans="1:6" ht="22.5" customHeight="1">
      <c r="A11" s="29">
        <v>5</v>
      </c>
      <c r="B11" s="30">
        <v>50103</v>
      </c>
      <c r="C11" s="30" t="s">
        <v>96</v>
      </c>
      <c r="D11" s="31">
        <v>133.80840000000001</v>
      </c>
      <c r="E11" s="31">
        <v>133.80840000000001</v>
      </c>
      <c r="F11" s="31">
        <v>0</v>
      </c>
    </row>
    <row r="12" spans="1:6" ht="22.5" customHeight="1">
      <c r="A12" s="29">
        <v>6</v>
      </c>
      <c r="B12" s="30">
        <v>50199</v>
      </c>
      <c r="C12" s="30" t="s">
        <v>159</v>
      </c>
      <c r="D12" s="31">
        <v>24.578399999999998</v>
      </c>
      <c r="E12" s="31">
        <v>0</v>
      </c>
      <c r="F12" s="31">
        <v>24.578399999999998</v>
      </c>
    </row>
    <row r="13" spans="1:6" ht="22.5" customHeight="1">
      <c r="A13" s="29">
        <v>7</v>
      </c>
      <c r="B13" s="30">
        <v>502</v>
      </c>
      <c r="C13" s="30" t="s">
        <v>160</v>
      </c>
      <c r="D13" s="31">
        <v>83.058822000000006</v>
      </c>
      <c r="E13" s="31">
        <v>0</v>
      </c>
      <c r="F13" s="31">
        <v>83.058822000000006</v>
      </c>
    </row>
    <row r="14" spans="1:6" ht="22.5" customHeight="1">
      <c r="A14" s="29">
        <v>8</v>
      </c>
      <c r="B14" s="30">
        <v>50201</v>
      </c>
      <c r="C14" s="30" t="s">
        <v>161</v>
      </c>
      <c r="D14" s="31">
        <v>75.861822000000004</v>
      </c>
      <c r="E14" s="31">
        <v>0</v>
      </c>
      <c r="F14" s="31">
        <v>75.861822000000004</v>
      </c>
    </row>
    <row r="15" spans="1:6" ht="22.5" customHeight="1">
      <c r="A15" s="29">
        <v>9</v>
      </c>
      <c r="B15" s="30">
        <v>50205</v>
      </c>
      <c r="C15" s="30" t="s">
        <v>143</v>
      </c>
      <c r="D15" s="31">
        <v>0.8</v>
      </c>
      <c r="E15" s="31">
        <v>0</v>
      </c>
      <c r="F15" s="31">
        <v>0.8</v>
      </c>
    </row>
    <row r="16" spans="1:6" ht="22.5" customHeight="1">
      <c r="A16" s="29">
        <v>10</v>
      </c>
      <c r="B16" s="30">
        <v>50208</v>
      </c>
      <c r="C16" s="30" t="s">
        <v>145</v>
      </c>
      <c r="D16" s="31">
        <v>0.9</v>
      </c>
      <c r="E16" s="31">
        <v>0</v>
      </c>
      <c r="F16" s="31">
        <v>0.9</v>
      </c>
    </row>
    <row r="17" spans="1:6" ht="22.5" customHeight="1">
      <c r="A17" s="29">
        <v>11</v>
      </c>
      <c r="B17" s="30">
        <v>50299</v>
      </c>
      <c r="C17" s="30" t="s">
        <v>147</v>
      </c>
      <c r="D17" s="31">
        <v>5.4969999999999999</v>
      </c>
      <c r="E17" s="31">
        <v>0</v>
      </c>
      <c r="F17" s="31">
        <v>5.4969999999999999</v>
      </c>
    </row>
    <row r="18" spans="1:6" ht="22.5" customHeight="1">
      <c r="A18" s="29">
        <v>12</v>
      </c>
      <c r="B18" s="30">
        <v>503</v>
      </c>
      <c r="C18" s="30" t="s">
        <v>162</v>
      </c>
      <c r="D18" s="31">
        <v>3.7029999999999998</v>
      </c>
      <c r="E18" s="31">
        <v>0</v>
      </c>
      <c r="F18" s="31">
        <v>3.7029999999999998</v>
      </c>
    </row>
    <row r="19" spans="1:6" ht="22.5" customHeight="1">
      <c r="A19" s="29">
        <v>13</v>
      </c>
      <c r="B19" s="30">
        <v>50306</v>
      </c>
      <c r="C19" s="30" t="s">
        <v>163</v>
      </c>
      <c r="D19" s="31">
        <v>3.7029999999999998</v>
      </c>
      <c r="E19" s="31">
        <v>0</v>
      </c>
      <c r="F19" s="31">
        <v>3.7029999999999998</v>
      </c>
    </row>
    <row r="20" spans="1:6" ht="22.5" customHeight="1">
      <c r="A20" s="29">
        <v>14</v>
      </c>
      <c r="B20" s="30">
        <v>509</v>
      </c>
      <c r="C20" s="30" t="s">
        <v>148</v>
      </c>
      <c r="D20" s="31">
        <v>3.557776</v>
      </c>
      <c r="E20" s="31">
        <v>1.3577760000000001</v>
      </c>
      <c r="F20" s="31">
        <v>2.2000000000000002</v>
      </c>
    </row>
    <row r="21" spans="1:6" s="23" customFormat="1" ht="22.5" customHeight="1">
      <c r="A21" s="29">
        <v>15</v>
      </c>
      <c r="B21" s="30">
        <v>50901</v>
      </c>
      <c r="C21" s="30" t="s">
        <v>164</v>
      </c>
      <c r="D21" s="31">
        <v>3.557776</v>
      </c>
      <c r="E21" s="31">
        <v>1.3577760000000001</v>
      </c>
      <c r="F21" s="31">
        <v>2.2000000000000002</v>
      </c>
    </row>
  </sheetData>
  <mergeCells count="5">
    <mergeCell ref="A2:F2"/>
    <mergeCell ref="A3:D3"/>
    <mergeCell ref="B4:C4"/>
    <mergeCell ref="D4:F4"/>
    <mergeCell ref="A4:A5"/>
  </mergeCells>
  <phoneticPr fontId="20" type="noConversion"/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>
  <dimension ref="A1:K9"/>
  <sheetViews>
    <sheetView topLeftCell="C1" workbookViewId="0">
      <selection activeCell="K6" sqref="K6:K9"/>
    </sheetView>
  </sheetViews>
  <sheetFormatPr defaultColWidth="8.875" defaultRowHeight="15" customHeight="1"/>
  <cols>
    <col min="1" max="2" width="8.875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14"/>
      <c r="C1" s="70" t="s">
        <v>165</v>
      </c>
      <c r="D1" s="70"/>
      <c r="E1" s="70"/>
      <c r="F1" s="70"/>
      <c r="G1" s="70"/>
      <c r="H1" s="70"/>
      <c r="I1" s="70"/>
      <c r="J1" s="70"/>
      <c r="K1" s="70"/>
    </row>
    <row r="2" spans="1:11" s="11" customFormat="1" ht="40.5" customHeight="1">
      <c r="A2" s="15"/>
      <c r="C2" s="71" t="s">
        <v>166</v>
      </c>
      <c r="D2" s="84"/>
      <c r="E2" s="84"/>
      <c r="F2" s="84"/>
      <c r="G2" s="84"/>
      <c r="H2" s="84"/>
      <c r="I2" s="84"/>
      <c r="J2" s="84"/>
      <c r="K2" s="84"/>
    </row>
    <row r="3" spans="1:11" ht="18" customHeight="1">
      <c r="A3" s="98" t="s">
        <v>4</v>
      </c>
      <c r="B3" s="99"/>
      <c r="C3" s="100"/>
      <c r="D3" s="100"/>
      <c r="E3" s="100"/>
      <c r="F3" s="100"/>
      <c r="G3" s="100"/>
      <c r="H3" s="100"/>
      <c r="I3" s="100"/>
      <c r="J3" s="73"/>
      <c r="K3" s="21" t="s">
        <v>5</v>
      </c>
    </row>
    <row r="4" spans="1:11" ht="19.5" customHeight="1">
      <c r="A4" s="101" t="s">
        <v>54</v>
      </c>
      <c r="B4" s="101" t="s">
        <v>55</v>
      </c>
      <c r="C4" s="78" t="s">
        <v>56</v>
      </c>
      <c r="D4" s="87"/>
      <c r="E4" s="87"/>
      <c r="F4" s="78" t="s">
        <v>57</v>
      </c>
      <c r="G4" s="78" t="s">
        <v>58</v>
      </c>
      <c r="H4" s="78" t="s">
        <v>100</v>
      </c>
      <c r="I4" s="87"/>
      <c r="J4" s="87"/>
      <c r="K4" s="78" t="s">
        <v>101</v>
      </c>
    </row>
    <row r="5" spans="1:11" s="12" customFormat="1" ht="19.5" customHeight="1">
      <c r="A5" s="102"/>
      <c r="B5" s="102"/>
      <c r="C5" s="18" t="s">
        <v>64</v>
      </c>
      <c r="D5" s="18" t="s">
        <v>65</v>
      </c>
      <c r="E5" s="18" t="s">
        <v>66</v>
      </c>
      <c r="F5" s="78"/>
      <c r="G5" s="78"/>
      <c r="H5" s="18" t="s">
        <v>116</v>
      </c>
      <c r="I5" s="18" t="s">
        <v>117</v>
      </c>
      <c r="J5" s="18" t="s">
        <v>118</v>
      </c>
      <c r="K5" s="78"/>
    </row>
    <row r="6" spans="1:11" s="13" customFormat="1" ht="19.5" customHeight="1">
      <c r="A6" s="19"/>
      <c r="B6" s="19"/>
      <c r="C6" s="17"/>
      <c r="D6" s="17"/>
      <c r="E6" s="17"/>
      <c r="F6" s="19" t="s">
        <v>71</v>
      </c>
      <c r="G6" s="20">
        <f>SUM(I6:K6)</f>
        <v>1361.46</v>
      </c>
      <c r="H6" s="20">
        <f>I6+J6</f>
        <v>0</v>
      </c>
      <c r="I6" s="20">
        <v>0</v>
      </c>
      <c r="J6" s="20">
        <v>0</v>
      </c>
      <c r="K6" s="113">
        <v>1361.46</v>
      </c>
    </row>
    <row r="7" spans="1:11" ht="19.5" customHeight="1">
      <c r="A7" s="19"/>
      <c r="B7" s="19"/>
      <c r="C7" s="17" t="s">
        <v>89</v>
      </c>
      <c r="D7" s="17"/>
      <c r="E7" s="17"/>
      <c r="F7" s="19" t="s">
        <v>90</v>
      </c>
      <c r="G7" s="20">
        <f>SUM(I7:K7)</f>
        <v>1361.46</v>
      </c>
      <c r="H7" s="20">
        <f>I7+J7</f>
        <v>0</v>
      </c>
      <c r="I7" s="20">
        <v>0</v>
      </c>
      <c r="J7" s="20">
        <v>0</v>
      </c>
      <c r="K7" s="113">
        <v>1361.46</v>
      </c>
    </row>
    <row r="8" spans="1:11" ht="19.5" customHeight="1">
      <c r="A8" s="19"/>
      <c r="B8" s="19"/>
      <c r="C8" s="17"/>
      <c r="D8" s="17" t="s">
        <v>87</v>
      </c>
      <c r="E8" s="17"/>
      <c r="F8" s="19" t="s">
        <v>91</v>
      </c>
      <c r="G8" s="20">
        <f>SUM(I8:K8)</f>
        <v>1361.46</v>
      </c>
      <c r="H8" s="20">
        <f>I8+J8</f>
        <v>0</v>
      </c>
      <c r="I8" s="20">
        <v>0</v>
      </c>
      <c r="J8" s="20">
        <v>0</v>
      </c>
      <c r="K8" s="113">
        <v>1361.46</v>
      </c>
    </row>
    <row r="9" spans="1:11" ht="19.5" customHeight="1">
      <c r="A9" s="19"/>
      <c r="B9" s="19"/>
      <c r="C9" s="17"/>
      <c r="D9" s="17"/>
      <c r="E9" s="17" t="s">
        <v>74</v>
      </c>
      <c r="F9" s="19" t="s">
        <v>92</v>
      </c>
      <c r="G9" s="20">
        <f>SUM(I9:K9)</f>
        <v>1361.46</v>
      </c>
      <c r="H9" s="20">
        <f>I9+J9</f>
        <v>0</v>
      </c>
      <c r="I9" s="20">
        <v>0</v>
      </c>
      <c r="J9" s="20">
        <v>0</v>
      </c>
      <c r="K9" s="113">
        <v>1361.46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honeticPr fontId="2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 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2025-03-04T02:43:00Z</dcterms:created>
  <dcterms:modified xsi:type="dcterms:W3CDTF">2025-03-14T07:23:15Z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