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<sst xmlns="http://schemas.openxmlformats.org/spreadsheetml/2006/main" count="79">
  <si>
    <t>项目支出预算表（分资金性质）</t>
  </si>
  <si>
    <t>部门（单位）：青岛西海岸交通商务区管理委员会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</si>
  <si>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</si>
  <si>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</si>
  <si>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</si>
  <si>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</si>
  <si>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</si>
  <si>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</si>
  <si>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</si>
  <si>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</si>
  <si>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</si>
  <si>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财政拨款安排结转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</si>
  <si>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</si>
  <si>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</si>
  <si>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</si>
  <si>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</si>
  <si>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</si>
  <si>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</si>
  <si>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</si>
  <si>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</si>
  <si>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</si>
  <si>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</si>
  <si>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</si>
  <si>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</si>
  <si>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</si>
  <si>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</si>
  <si>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</si>
  <si>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</si>
  <si>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</si>
  <si>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</si>
  <si>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</si>
  <si>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</si>
  <si>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</si>
  <si>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</si>
  <si>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</si>
  <si>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</si>
  <si>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</si>
  <si>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</si>
  <si>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</si>
  <si>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</si>
  <si>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</si>
  <si>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</si>
  <si>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</si>
  <si>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</si>
  <si>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</si>
  <si>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</si>
  <si>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</si>
  <si>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</si>
  <si>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</si>
  <si>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</si>
  <si>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</si>
  <si>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</si>
  <si>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</si>
  <si>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</si>
  <si>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</si>
  <si>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</si>
  <si>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</si>
  <si>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</si>
  <si>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</si>
  <si>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415</t>
  </si>
  <si>
    <t>青岛西海岸交通商务区管理委员会</t>
  </si>
  <si>
    <t>415001</t>
  </si>
  <si>
    <t>青岛西海岸交通商务区管理委员会本级</t>
  </si>
  <si>
    <t>37021125002204150011U</t>
  </si>
  <si>
    <t>三512-综合执法劳务派遣经费</t>
  </si>
  <si>
    <t>37021125002204150012C</t>
  </si>
  <si>
    <t>四1022-办公场所运行费</t>
  </si>
  <si>
    <t>37021125362304150002P</t>
  </si>
  <si>
    <t>四1212-安全生产及应急经费</t>
  </si>
  <si>
    <t>37021125568904150003P</t>
  </si>
  <si>
    <t>四1211-青岛西站公共区域运营维护费</t>
  </si>
  <si>
    <t>37021125568904150004W</t>
  </si>
  <si>
    <t>四1212-青岛西站功能提升改造费</t>
  </si>
  <si>
    <t>37021125826904150004G</t>
  </si>
  <si>
    <t>四1212-部门综合业务费</t>
  </si>
  <si>
    <t>37021125826904150005Q</t>
  </si>
  <si>
    <t>四1212-自然资源工作经费</t>
  </si>
  <si>
    <t>37021125826904150006U</t>
  </si>
  <si>
    <t>四1212-环保监测费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</si>
</sst>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(* #,##0.00_);_(* \(#,##0.00\);_(* &quot;-&quot;??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"/>
      </bottom>
      <diagonal/>
    </border>
  </borders>
  <cellStyleXfs count="49">
    <xf numFmtId="0" fontId="0" fillId="0" borderId="0">
      <alignment vertical="top"/>
    </xf>
    <xf numFmtId="178" fontId="1" fillId="0" borderId="0">
      <alignment vertical="top"/>
    </xf>
    <xf numFmtId="0" fontId="5" fillId="23" borderId="0">
      <alignment vertical="top"/>
    </xf>
    <xf numFmtId="0" fontId="17" fillId="20" borderId="14">
      <alignment vertical="top"/>
    </xf>
    <xf numFmtId="179" fontId="1" fillId="0" borderId="0">
      <alignment vertical="top"/>
    </xf>
    <xf numFmtId="177" fontId="1" fillId="0" borderId="0">
      <alignment vertical="top"/>
    </xf>
    <xf numFmtId="0" fontId="5" fillId="10" borderId="0">
      <alignment vertical="top"/>
    </xf>
    <xf numFmtId="0" fontId="9" fillId="6" borderId="0">
      <alignment vertical="top"/>
    </xf>
    <xf numFmtId="180" fontId="1" fillId="0" borderId="0">
      <alignment vertical="top"/>
    </xf>
    <xf numFmtId="0" fontId="13" fillId="26" borderId="0">
      <alignment vertical="top"/>
    </xf>
    <xf numFmtId="0" fontId="22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8" fillId="0" borderId="0" applyNumberFormat="0" applyFill="0" applyBorder="0" applyAlignment="0" applyProtection="0">
      <alignment vertical="center"/>
    </xf>
    <xf numFmtId="0" fontId="1" fillId="15" borderId="13">
      <alignment vertical="top"/>
    </xf>
    <xf numFmtId="0" fontId="13" fillId="19" borderId="0">
      <alignment vertical="top"/>
    </xf>
    <xf numFmtId="0" fontId="7" fillId="0" borderId="0">
      <alignment vertical="top"/>
    </xf>
    <xf numFmtId="0" fontId="12" fillId="0" borderId="0">
      <alignment vertical="top"/>
    </xf>
    <xf numFmtId="0" fontId="21" fillId="0" borderId="0">
      <alignment vertical="top"/>
    </xf>
    <xf numFmtId="0" fontId="6" fillId="0" borderId="0">
      <alignment vertical="top"/>
    </xf>
    <xf numFmtId="0" fontId="15" fillId="0" borderId="12">
      <alignment vertical="top"/>
    </xf>
    <xf numFmtId="0" fontId="11" fillId="0" borderId="10">
      <alignment vertical="top"/>
    </xf>
    <xf numFmtId="0" fontId="13" fillId="25" borderId="0">
      <alignment vertical="top"/>
    </xf>
    <xf numFmtId="0" fontId="7" fillId="0" borderId="17">
      <alignment vertical="top"/>
    </xf>
    <xf numFmtId="0" fontId="13" fillId="18" borderId="0">
      <alignment vertical="top"/>
    </xf>
    <xf numFmtId="0" fontId="14" fillId="14" borderId="11">
      <alignment vertical="top"/>
    </xf>
    <xf numFmtId="0" fontId="18" fillId="14" borderId="14">
      <alignment vertical="top"/>
    </xf>
    <xf numFmtId="0" fontId="10" fillId="9" borderId="9">
      <alignment vertical="top"/>
    </xf>
    <xf numFmtId="0" fontId="5" fillId="33" borderId="0">
      <alignment vertical="top"/>
    </xf>
    <xf numFmtId="0" fontId="13" fillId="29" borderId="0">
      <alignment vertical="top"/>
    </xf>
    <xf numFmtId="0" fontId="19" fillId="0" borderId="15">
      <alignment vertical="top"/>
    </xf>
    <xf numFmtId="0" fontId="20" fillId="0" borderId="16">
      <alignment vertical="top"/>
    </xf>
    <xf numFmtId="0" fontId="23" fillId="32" borderId="0">
      <alignment vertical="top"/>
    </xf>
    <xf numFmtId="0" fontId="16" fillId="17" borderId="0">
      <alignment vertical="top"/>
    </xf>
    <xf numFmtId="0" fontId="5" fillId="22" borderId="0">
      <alignment vertical="top"/>
    </xf>
    <xf numFmtId="0" fontId="13" fillId="13" borderId="0">
      <alignment vertical="top"/>
    </xf>
    <xf numFmtId="0" fontId="5" fillId="21" borderId="0">
      <alignment vertical="top"/>
    </xf>
    <xf numFmtId="0" fontId="5" fillId="8" borderId="0">
      <alignment vertical="top"/>
    </xf>
    <xf numFmtId="0" fontId="5" fillId="31" borderId="0">
      <alignment vertical="top"/>
    </xf>
    <xf numFmtId="0" fontId="5" fillId="5" borderId="0">
      <alignment vertical="top"/>
    </xf>
    <xf numFmtId="0" fontId="13" fillId="12" borderId="0">
      <alignment vertical="top"/>
    </xf>
    <xf numFmtId="0" fontId="13" fillId="28" borderId="0">
      <alignment vertical="top"/>
    </xf>
    <xf numFmtId="0" fontId="5" fillId="30" borderId="0">
      <alignment vertical="top"/>
    </xf>
    <xf numFmtId="0" fontId="5" fillId="4" borderId="0">
      <alignment vertical="top"/>
    </xf>
    <xf numFmtId="0" fontId="13" fillId="11" borderId="0">
      <alignment vertical="top"/>
    </xf>
    <xf numFmtId="0" fontId="5" fillId="7" borderId="0">
      <alignment vertical="top"/>
    </xf>
    <xf numFmtId="0" fontId="13" fillId="24" borderId="0">
      <alignment vertical="top"/>
    </xf>
    <xf numFmtId="0" fontId="13" fillId="27" borderId="0">
      <alignment vertical="top"/>
    </xf>
    <xf numFmtId="0" fontId="5" fillId="3" borderId="0">
      <alignment vertical="top"/>
    </xf>
    <xf numFmtId="0" fontId="13" fillId="16" borderId="0">
      <alignment vertical="top"/>
    </xf>
  </cellStyleXfs>
  <cellXfs count="25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C19"/>
  <sheetViews>
    <sheetView tabSelected="1" workbookViewId="0">
      <pane ySplit="8" topLeftCell="A9" activePane="bottomLeft" state="frozen"/>
      <selection/>
      <selection pane="bottomLeft" activeCell="E15" sqref="E15"/>
    </sheetView>
  </sheetViews>
  <sheetFormatPr defaultColWidth="8.85" defaultRowHeight="15" customHeight="1"/>
  <cols>
    <col min="1" max="1" width="12.7083333333333" customWidth="1"/>
    <col min="2" max="2" width="37.7083333333333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/>
      <c r="AU3" s="17"/>
      <c r="AV3" s="17"/>
      <c r="AW3" s="17"/>
      <c r="AX3" s="19" t="s">
        <v>3</v>
      </c>
      <c r="AY3" s="19"/>
      <c r="AZ3" s="19"/>
      <c r="BA3" s="19"/>
      <c r="BB3" s="19"/>
      <c r="BC3" s="19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20"/>
      <c r="AX4" s="21" t="s">
        <v>11</v>
      </c>
      <c r="AY4" s="21"/>
      <c r="AZ4" s="21"/>
      <c r="BA4" s="21"/>
      <c r="BB4" s="21"/>
      <c r="BC4" s="21"/>
    </row>
    <row r="5" s="1" customFormat="1" ht="19.5" customHeight="1" spans="1:55">
      <c r="A5" s="7"/>
      <c r="B5" s="8"/>
      <c r="C5" s="7"/>
      <c r="D5" s="8"/>
      <c r="E5" s="11"/>
      <c r="F5" s="8" t="s">
        <v>12</v>
      </c>
      <c r="G5" s="10" t="s">
        <v>13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14</v>
      </c>
      <c r="AH5" s="10" t="s">
        <v>15</v>
      </c>
      <c r="AI5" s="10"/>
      <c r="AJ5" s="10"/>
      <c r="AK5" s="10"/>
      <c r="AL5" s="10"/>
      <c r="AM5" s="10"/>
      <c r="AN5" s="8" t="s">
        <v>16</v>
      </c>
      <c r="AO5" s="10" t="s">
        <v>17</v>
      </c>
      <c r="AP5" s="10"/>
      <c r="AQ5" s="10"/>
      <c r="AR5" s="10"/>
      <c r="AS5" s="10"/>
      <c r="AT5" s="10"/>
      <c r="AU5" s="10"/>
      <c r="AV5" s="8" t="s">
        <v>14</v>
      </c>
      <c r="AW5" s="22" t="s">
        <v>15</v>
      </c>
      <c r="AX5" s="21"/>
      <c r="AY5" s="21"/>
      <c r="AZ5" s="21"/>
      <c r="BA5" s="21"/>
      <c r="BB5" s="21"/>
      <c r="BC5" s="21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23"/>
      <c r="AY7" s="23"/>
      <c r="AZ7" s="23"/>
      <c r="BA7" s="7" t="s">
        <v>19</v>
      </c>
      <c r="BB7" s="7" t="s">
        <v>29</v>
      </c>
      <c r="BC7" s="7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23"/>
      <c r="AY8" s="23"/>
      <c r="AZ8" s="23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f>SUM(F9,AN9)</f>
        <v>1800.6743</v>
      </c>
      <c r="F9" s="15">
        <f>SUM(G9,AG9,AH9)</f>
        <v>1800.6743</v>
      </c>
      <c r="G9" s="15">
        <v>1800.6743</v>
      </c>
      <c r="H9" s="15">
        <v>439.2143</v>
      </c>
      <c r="I9" s="15">
        <v>439.2143</v>
      </c>
      <c r="J9" s="15">
        <v>439.2143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>I9-SUM(J9:S9)</f>
        <v>0</v>
      </c>
      <c r="U9" s="15">
        <v>0</v>
      </c>
      <c r="V9" s="15">
        <v>0</v>
      </c>
      <c r="W9" s="15">
        <v>0</v>
      </c>
      <c r="X9" s="15">
        <f>SUM(Y9,AC9)</f>
        <v>1361.46</v>
      </c>
      <c r="Y9" s="15">
        <f>SUM(Z9:AB9)</f>
        <v>1361.46</v>
      </c>
      <c r="Z9" s="15">
        <v>1361.46</v>
      </c>
      <c r="AA9" s="15">
        <v>0</v>
      </c>
      <c r="AB9" s="15">
        <v>0</v>
      </c>
      <c r="AC9" s="15">
        <v>0</v>
      </c>
      <c r="AD9" s="15">
        <f>SUM(AE9,AF9)</f>
        <v>0</v>
      </c>
      <c r="AE9" s="15">
        <v>0</v>
      </c>
      <c r="AF9" s="15">
        <v>0</v>
      </c>
      <c r="AG9" s="15">
        <v>0</v>
      </c>
      <c r="AH9" s="15">
        <f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>SUM(AO9,AV9,AW9)</f>
        <v>0</v>
      </c>
      <c r="AO9" s="15">
        <f>SUM(AP9,AS9,AT9,AU9)</f>
        <v>0</v>
      </c>
      <c r="AP9" s="15">
        <f>IFERROR(AX9-BA9,0)</f>
        <v>0</v>
      </c>
      <c r="AQ9" s="15">
        <v>0</v>
      </c>
      <c r="AR9" s="15">
        <f>IFERROR((AX9-AQ9-BA9),0)</f>
        <v>0</v>
      </c>
      <c r="AS9" s="15">
        <f>IFERROR((AY9-BB9),0)</f>
        <v>0</v>
      </c>
      <c r="AT9" s="15">
        <f>IFERROR((AZ9-BC9),0)</f>
        <v>0</v>
      </c>
      <c r="AU9" s="15">
        <f>IFERROR(SUM(BA9:BC9),0)</f>
        <v>0</v>
      </c>
      <c r="AV9" s="15">
        <v>0</v>
      </c>
      <c r="AW9" s="15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>SUM(F10,AN10)</f>
        <v>1800.6743</v>
      </c>
      <c r="F10" s="15">
        <f>SUM(G10,AG10,AH10)</f>
        <v>1800.6743</v>
      </c>
      <c r="G10" s="15">
        <v>1800.6743</v>
      </c>
      <c r="H10" s="15">
        <v>439.2143</v>
      </c>
      <c r="I10" s="15">
        <v>439.2143</v>
      </c>
      <c r="J10" s="15">
        <v>439.2143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>I10-SUM(J10:S10)</f>
        <v>0</v>
      </c>
      <c r="U10" s="15">
        <v>0</v>
      </c>
      <c r="V10" s="15">
        <v>0</v>
      </c>
      <c r="W10" s="15">
        <v>0</v>
      </c>
      <c r="X10" s="15">
        <f>SUM(Y10,AC10)</f>
        <v>1361.46</v>
      </c>
      <c r="Y10" s="15">
        <f>SUM(Z10:AB10)</f>
        <v>1361.46</v>
      </c>
      <c r="Z10" s="15">
        <v>1361.46</v>
      </c>
      <c r="AA10" s="15">
        <v>0</v>
      </c>
      <c r="AB10" s="15">
        <v>0</v>
      </c>
      <c r="AC10" s="15">
        <v>0</v>
      </c>
      <c r="AD10" s="15">
        <f>SUM(AE10,AF10)</f>
        <v>0</v>
      </c>
      <c r="AE10" s="15">
        <v>0</v>
      </c>
      <c r="AF10" s="15">
        <v>0</v>
      </c>
      <c r="AG10" s="15">
        <v>0</v>
      </c>
      <c r="AH10" s="15">
        <f>SUM(AI10:AM10)</f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>SUM(AO10,AV10,AW10)</f>
        <v>0</v>
      </c>
      <c r="AO10" s="15">
        <f>SUM(AP10,AS10,AT10,AU10)</f>
        <v>0</v>
      </c>
      <c r="AP10" s="15">
        <f>IFERROR(AX10-BA10,0)</f>
        <v>0</v>
      </c>
      <c r="AQ10" s="15">
        <v>0</v>
      </c>
      <c r="AR10" s="15">
        <f>IFERROR((AX10-AQ10-BA10),0)</f>
        <v>0</v>
      </c>
      <c r="AS10" s="15">
        <f>IFERROR((AY10-BB10),0)</f>
        <v>0</v>
      </c>
      <c r="AT10" s="15">
        <f>IFERROR((AZ10-BC10),0)</f>
        <v>0</v>
      </c>
      <c r="AU10" s="15">
        <f>IFERROR(SUM(BA10:BC10),0)</f>
        <v>0</v>
      </c>
      <c r="AV10" s="15">
        <v>0</v>
      </c>
      <c r="AW10" s="15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</row>
    <row r="11" ht="19.5" customHeight="1" spans="1:55">
      <c r="A11" s="12" t="s">
        <v>61</v>
      </c>
      <c r="B11" s="13" t="s">
        <v>62</v>
      </c>
      <c r="C11" s="13"/>
      <c r="D11" s="13"/>
      <c r="E11" s="14">
        <f>SUM(F11,AN11)</f>
        <v>1800.6743</v>
      </c>
      <c r="F11" s="15">
        <f>SUM(G11,AG11,AH11)</f>
        <v>1800.6743</v>
      </c>
      <c r="G11" s="15">
        <v>1800.6743</v>
      </c>
      <c r="H11" s="15">
        <v>439.2143</v>
      </c>
      <c r="I11" s="15">
        <v>439.2143</v>
      </c>
      <c r="J11" s="15">
        <v>439.2143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>I11-SUM(J11:S11)</f>
        <v>0</v>
      </c>
      <c r="U11" s="15">
        <v>0</v>
      </c>
      <c r="V11" s="15">
        <v>0</v>
      </c>
      <c r="W11" s="15">
        <v>0</v>
      </c>
      <c r="X11" s="15">
        <f>SUM(Y11,AC11)</f>
        <v>1361.46</v>
      </c>
      <c r="Y11" s="15">
        <f>SUM(Z11:AB11)</f>
        <v>1361.46</v>
      </c>
      <c r="Z11" s="15">
        <v>1361.46</v>
      </c>
      <c r="AA11" s="15">
        <v>0</v>
      </c>
      <c r="AB11" s="15">
        <v>0</v>
      </c>
      <c r="AC11" s="15">
        <v>0</v>
      </c>
      <c r="AD11" s="15">
        <f>SUM(AE11,AF11)</f>
        <v>0</v>
      </c>
      <c r="AE11" s="15">
        <v>0</v>
      </c>
      <c r="AF11" s="15">
        <v>0</v>
      </c>
      <c r="AG11" s="15">
        <v>0</v>
      </c>
      <c r="AH11" s="15">
        <f>SUM(AI11:AM11)</f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>SUM(AO11,AV11,AW11)</f>
        <v>0</v>
      </c>
      <c r="AO11" s="15">
        <f>SUM(AP11,AS11,AT11,AU11)</f>
        <v>0</v>
      </c>
      <c r="AP11" s="15">
        <f>IFERROR(AX11-BA11,0)</f>
        <v>0</v>
      </c>
      <c r="AQ11" s="15">
        <v>0</v>
      </c>
      <c r="AR11" s="15">
        <f>IFERROR((AX11-AQ11-BA11),0)</f>
        <v>0</v>
      </c>
      <c r="AS11" s="15">
        <f>IFERROR((AY11-BB11),0)</f>
        <v>0</v>
      </c>
      <c r="AT11" s="15">
        <f>IFERROR((AZ11-BC11),0)</f>
        <v>0</v>
      </c>
      <c r="AU11" s="15">
        <f>IFERROR(SUM(BA11:BC11),0)</f>
        <v>0</v>
      </c>
      <c r="AV11" s="15">
        <v>0</v>
      </c>
      <c r="AW11" s="15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</row>
    <row r="12" ht="19.5" customHeight="1" spans="1:55">
      <c r="A12" s="12"/>
      <c r="B12" s="13"/>
      <c r="C12" s="13" t="s">
        <v>63</v>
      </c>
      <c r="D12" s="13" t="s">
        <v>64</v>
      </c>
      <c r="E12" s="14">
        <f>SUM(F12,AN12)</f>
        <v>261.4843</v>
      </c>
      <c r="F12" s="15">
        <f>SUM(G12,AG12,AH12)</f>
        <v>261.4843</v>
      </c>
      <c r="G12" s="15">
        <v>261.4843</v>
      </c>
      <c r="H12" s="15">
        <v>261.4843</v>
      </c>
      <c r="I12" s="15">
        <v>261.4843</v>
      </c>
      <c r="J12" s="15">
        <v>261.4843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>I12-SUM(J12:S12)</f>
        <v>0</v>
      </c>
      <c r="U12" s="15">
        <v>0</v>
      </c>
      <c r="V12" s="15">
        <v>0</v>
      </c>
      <c r="W12" s="15">
        <v>0</v>
      </c>
      <c r="X12" s="15">
        <f>SUM(Y12,AC12)</f>
        <v>0</v>
      </c>
      <c r="Y12" s="15">
        <f>SUM(Z12:AB12)</f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>SUM(AE12,AF12)</f>
        <v>0</v>
      </c>
      <c r="AE12" s="15">
        <v>0</v>
      </c>
      <c r="AF12" s="15">
        <v>0</v>
      </c>
      <c r="AG12" s="15">
        <v>0</v>
      </c>
      <c r="AH12" s="15">
        <f>SUM(AI12:AM12)</f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>SUM(AO12,AV12,AW12)</f>
        <v>0</v>
      </c>
      <c r="AO12" s="15">
        <f>SUM(AP12,AS12,AT12,AU12)</f>
        <v>0</v>
      </c>
      <c r="AP12" s="15">
        <f>IFERROR(AX12-BA12,0)</f>
        <v>0</v>
      </c>
      <c r="AQ12" s="15">
        <v>0</v>
      </c>
      <c r="AR12" s="15">
        <f>IFERROR((AX12-AQ12-BA12),0)</f>
        <v>0</v>
      </c>
      <c r="AS12" s="15">
        <f>IFERROR((AY12-BB12),0)</f>
        <v>0</v>
      </c>
      <c r="AT12" s="15">
        <f>IFERROR((AZ12-BC12),0)</f>
        <v>0</v>
      </c>
      <c r="AU12" s="15">
        <f>IFERROR(SUM(BA12:BC12),0)</f>
        <v>0</v>
      </c>
      <c r="AV12" s="15">
        <v>0</v>
      </c>
      <c r="AW12" s="15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</row>
    <row r="13" ht="19.5" customHeight="1" spans="1:55">
      <c r="A13" s="12"/>
      <c r="B13" s="13"/>
      <c r="C13" s="13" t="s">
        <v>65</v>
      </c>
      <c r="D13" s="13" t="s">
        <v>66</v>
      </c>
      <c r="E13" s="14">
        <f>SUM(F13,AN13)</f>
        <v>92.23</v>
      </c>
      <c r="F13" s="15">
        <f>SUM(G13,AG13,AH13)</f>
        <v>92.23</v>
      </c>
      <c r="G13" s="15">
        <v>92.23</v>
      </c>
      <c r="H13" s="15">
        <v>92.23</v>
      </c>
      <c r="I13" s="15">
        <v>92.23</v>
      </c>
      <c r="J13" s="15">
        <v>92.23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>I13-SUM(J13:S13)</f>
        <v>0</v>
      </c>
      <c r="U13" s="15">
        <v>0</v>
      </c>
      <c r="V13" s="15">
        <v>0</v>
      </c>
      <c r="W13" s="15">
        <v>0</v>
      </c>
      <c r="X13" s="15">
        <f>SUM(Y13,AC13)</f>
        <v>0</v>
      </c>
      <c r="Y13" s="15">
        <f>SUM(Z13:AB13)</f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>SUM(AE13,AF13)</f>
        <v>0</v>
      </c>
      <c r="AE13" s="15">
        <v>0</v>
      </c>
      <c r="AF13" s="15">
        <v>0</v>
      </c>
      <c r="AG13" s="15">
        <v>0</v>
      </c>
      <c r="AH13" s="15">
        <f>SUM(AI13:AM13)</f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>SUM(AO13,AV13,AW13)</f>
        <v>0</v>
      </c>
      <c r="AO13" s="15">
        <f>SUM(AP13,AS13,AT13,AU13)</f>
        <v>0</v>
      </c>
      <c r="AP13" s="15">
        <f>IFERROR(AX13-BA13,0)</f>
        <v>0</v>
      </c>
      <c r="AQ13" s="15">
        <v>0</v>
      </c>
      <c r="AR13" s="15">
        <f>IFERROR((AX13-AQ13-BA13),0)</f>
        <v>0</v>
      </c>
      <c r="AS13" s="15">
        <f>IFERROR((AY13-BB13),0)</f>
        <v>0</v>
      </c>
      <c r="AT13" s="15">
        <f>IFERROR((AZ13-BC13),0)</f>
        <v>0</v>
      </c>
      <c r="AU13" s="15">
        <f>IFERROR(SUM(BA13:BC13),0)</f>
        <v>0</v>
      </c>
      <c r="AV13" s="15">
        <v>0</v>
      </c>
      <c r="AW13" s="15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</row>
    <row r="14" ht="19.5" customHeight="1" spans="1:55">
      <c r="A14" s="12"/>
      <c r="B14" s="13"/>
      <c r="C14" s="13" t="s">
        <v>67</v>
      </c>
      <c r="D14" s="13" t="s">
        <v>68</v>
      </c>
      <c r="E14" s="14">
        <f t="shared" ref="E14:E19" si="0">SUM(F14,AN14)</f>
        <v>20</v>
      </c>
      <c r="F14" s="15">
        <f t="shared" ref="F14:F19" si="1">SUM(G14,AG14,AH14)</f>
        <v>20</v>
      </c>
      <c r="G14" s="15">
        <v>20</v>
      </c>
      <c r="H14" s="15">
        <v>20</v>
      </c>
      <c r="I14" s="15">
        <v>20</v>
      </c>
      <c r="J14" s="15">
        <v>20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ref="T14:T19" si="2">I14-SUM(J14:S14)</f>
        <v>0</v>
      </c>
      <c r="U14" s="15">
        <v>0</v>
      </c>
      <c r="V14" s="15">
        <v>0</v>
      </c>
      <c r="W14" s="15">
        <v>0</v>
      </c>
      <c r="X14" s="15">
        <f t="shared" ref="X14:X19" si="3">SUM(Y14,AC14)</f>
        <v>0</v>
      </c>
      <c r="Y14" s="15">
        <f t="shared" ref="Y14:Y19" si="4">SUM(Z14:AB14)</f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ref="AD14:AD19" si="5">SUM(AE14,AF14)</f>
        <v>0</v>
      </c>
      <c r="AE14" s="15">
        <v>0</v>
      </c>
      <c r="AF14" s="15">
        <v>0</v>
      </c>
      <c r="AG14" s="15">
        <v>0</v>
      </c>
      <c r="AH14" s="15">
        <f t="shared" ref="AH14:AH19" si="6">SUM(AI14:AM14)</f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ref="AN14:AN19" si="7">SUM(AO14,AV14,AW14)</f>
        <v>0</v>
      </c>
      <c r="AO14" s="15">
        <f t="shared" ref="AO14:AO19" si="8">SUM(AP14,AS14,AT14,AU14)</f>
        <v>0</v>
      </c>
      <c r="AP14" s="15">
        <f t="shared" ref="AP14:AP19" si="9">IFERROR(AX14-BA14,0)</f>
        <v>0</v>
      </c>
      <c r="AQ14" s="15">
        <v>0</v>
      </c>
      <c r="AR14" s="15">
        <f t="shared" ref="AR14:AR19" si="10">IFERROR((AX14-AQ14-BA14),0)</f>
        <v>0</v>
      </c>
      <c r="AS14" s="15">
        <f t="shared" ref="AS14:AS19" si="11">IFERROR((AY14-BB14),0)</f>
        <v>0</v>
      </c>
      <c r="AT14" s="15">
        <f t="shared" ref="AT14:AT19" si="12">IFERROR((AZ14-BC14),0)</f>
        <v>0</v>
      </c>
      <c r="AU14" s="15">
        <f t="shared" ref="AU14:AU19" si="13">IFERROR(SUM(BA14:BC14),0)</f>
        <v>0</v>
      </c>
      <c r="AV14" s="15">
        <v>0</v>
      </c>
      <c r="AW14" s="15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</row>
    <row r="15" ht="19.5" customHeight="1" spans="1:55">
      <c r="A15" s="12"/>
      <c r="B15" s="13"/>
      <c r="C15" s="13" t="s">
        <v>69</v>
      </c>
      <c r="D15" s="13" t="s">
        <v>70</v>
      </c>
      <c r="E15" s="14">
        <f t="shared" si="0"/>
        <v>1361.46</v>
      </c>
      <c r="F15" s="15">
        <f t="shared" si="1"/>
        <v>1361.46</v>
      </c>
      <c r="G15" s="15">
        <v>1361.46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si="2"/>
        <v>0</v>
      </c>
      <c r="U15" s="15">
        <v>0</v>
      </c>
      <c r="V15" s="15">
        <v>0</v>
      </c>
      <c r="W15" s="15">
        <v>0</v>
      </c>
      <c r="X15" s="15">
        <f t="shared" si="3"/>
        <v>1361.46</v>
      </c>
      <c r="Y15" s="15">
        <f t="shared" si="4"/>
        <v>1361.46</v>
      </c>
      <c r="Z15" s="15">
        <v>1361.46</v>
      </c>
      <c r="AA15" s="15">
        <v>0</v>
      </c>
      <c r="AB15" s="15">
        <v>0</v>
      </c>
      <c r="AC15" s="15">
        <v>0</v>
      </c>
      <c r="AD15" s="15">
        <f t="shared" si="5"/>
        <v>0</v>
      </c>
      <c r="AE15" s="15">
        <v>0</v>
      </c>
      <c r="AF15" s="15">
        <v>0</v>
      </c>
      <c r="AG15" s="15">
        <v>0</v>
      </c>
      <c r="AH15" s="15">
        <f t="shared" si="6"/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7"/>
        <v>0</v>
      </c>
      <c r="AO15" s="15">
        <f t="shared" si="8"/>
        <v>0</v>
      </c>
      <c r="AP15" s="15">
        <f t="shared" si="9"/>
        <v>0</v>
      </c>
      <c r="AQ15" s="15">
        <v>0</v>
      </c>
      <c r="AR15" s="15">
        <f t="shared" si="10"/>
        <v>0</v>
      </c>
      <c r="AS15" s="15">
        <f t="shared" si="11"/>
        <v>0</v>
      </c>
      <c r="AT15" s="15">
        <f t="shared" si="12"/>
        <v>0</v>
      </c>
      <c r="AU15" s="15">
        <f t="shared" si="13"/>
        <v>0</v>
      </c>
      <c r="AV15" s="15">
        <v>0</v>
      </c>
      <c r="AW15" s="15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</row>
    <row r="16" ht="19.5" customHeight="1" spans="1:55">
      <c r="A16" s="12"/>
      <c r="B16" s="13"/>
      <c r="C16" s="13" t="s">
        <v>71</v>
      </c>
      <c r="D16" s="13" t="s">
        <v>72</v>
      </c>
      <c r="E16" s="14">
        <f t="shared" si="0"/>
        <v>30</v>
      </c>
      <c r="F16" s="15">
        <f t="shared" si="1"/>
        <v>30</v>
      </c>
      <c r="G16" s="15">
        <v>30</v>
      </c>
      <c r="H16" s="15">
        <v>30</v>
      </c>
      <c r="I16" s="15">
        <v>30</v>
      </c>
      <c r="J16" s="15">
        <v>30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f t="shared" si="2"/>
        <v>0</v>
      </c>
      <c r="U16" s="15">
        <v>0</v>
      </c>
      <c r="V16" s="15">
        <v>0</v>
      </c>
      <c r="W16" s="15">
        <v>0</v>
      </c>
      <c r="X16" s="15">
        <f t="shared" si="3"/>
        <v>0</v>
      </c>
      <c r="Y16" s="15">
        <f t="shared" si="4"/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f t="shared" si="5"/>
        <v>0</v>
      </c>
      <c r="AE16" s="15">
        <v>0</v>
      </c>
      <c r="AF16" s="15">
        <v>0</v>
      </c>
      <c r="AG16" s="15">
        <v>0</v>
      </c>
      <c r="AH16" s="15">
        <f t="shared" si="6"/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 t="shared" si="7"/>
        <v>0</v>
      </c>
      <c r="AO16" s="15">
        <f t="shared" si="8"/>
        <v>0</v>
      </c>
      <c r="AP16" s="15">
        <f t="shared" si="9"/>
        <v>0</v>
      </c>
      <c r="AQ16" s="15">
        <v>0</v>
      </c>
      <c r="AR16" s="15">
        <f t="shared" si="10"/>
        <v>0</v>
      </c>
      <c r="AS16" s="15">
        <f t="shared" si="11"/>
        <v>0</v>
      </c>
      <c r="AT16" s="15">
        <f t="shared" si="12"/>
        <v>0</v>
      </c>
      <c r="AU16" s="15">
        <f t="shared" si="13"/>
        <v>0</v>
      </c>
      <c r="AV16" s="15">
        <v>0</v>
      </c>
      <c r="AW16" s="15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</row>
    <row r="17" ht="19.5" customHeight="1" spans="1:55">
      <c r="A17" s="12"/>
      <c r="B17" s="13"/>
      <c r="C17" s="13" t="s">
        <v>73</v>
      </c>
      <c r="D17" s="13" t="s">
        <v>74</v>
      </c>
      <c r="E17" s="14">
        <f t="shared" si="0"/>
        <v>20</v>
      </c>
      <c r="F17" s="15">
        <f t="shared" si="1"/>
        <v>20</v>
      </c>
      <c r="G17" s="15">
        <v>20</v>
      </c>
      <c r="H17" s="15">
        <v>20</v>
      </c>
      <c r="I17" s="15">
        <v>20</v>
      </c>
      <c r="J17" s="15">
        <v>20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f t="shared" si="2"/>
        <v>0</v>
      </c>
      <c r="U17" s="15">
        <v>0</v>
      </c>
      <c r="V17" s="15">
        <v>0</v>
      </c>
      <c r="W17" s="15">
        <v>0</v>
      </c>
      <c r="X17" s="15">
        <f t="shared" si="3"/>
        <v>0</v>
      </c>
      <c r="Y17" s="15">
        <f t="shared" si="4"/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f t="shared" si="5"/>
        <v>0</v>
      </c>
      <c r="AE17" s="15">
        <v>0</v>
      </c>
      <c r="AF17" s="15">
        <v>0</v>
      </c>
      <c r="AG17" s="15">
        <v>0</v>
      </c>
      <c r="AH17" s="15">
        <f t="shared" si="6"/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f t="shared" si="7"/>
        <v>0</v>
      </c>
      <c r="AO17" s="15">
        <f t="shared" si="8"/>
        <v>0</v>
      </c>
      <c r="AP17" s="15">
        <f t="shared" si="9"/>
        <v>0</v>
      </c>
      <c r="AQ17" s="15">
        <v>0</v>
      </c>
      <c r="AR17" s="15">
        <f t="shared" si="10"/>
        <v>0</v>
      </c>
      <c r="AS17" s="15">
        <f t="shared" si="11"/>
        <v>0</v>
      </c>
      <c r="AT17" s="15">
        <f t="shared" si="12"/>
        <v>0</v>
      </c>
      <c r="AU17" s="15">
        <f t="shared" si="13"/>
        <v>0</v>
      </c>
      <c r="AV17" s="15">
        <v>0</v>
      </c>
      <c r="AW17" s="15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</row>
    <row r="18" ht="19.5" customHeight="1" spans="1:55">
      <c r="A18" s="12"/>
      <c r="B18" s="13"/>
      <c r="C18" s="13" t="s">
        <v>75</v>
      </c>
      <c r="D18" s="13" t="s">
        <v>76</v>
      </c>
      <c r="E18" s="14">
        <f t="shared" si="0"/>
        <v>7.5</v>
      </c>
      <c r="F18" s="15">
        <f t="shared" si="1"/>
        <v>7.5</v>
      </c>
      <c r="G18" s="15">
        <v>7.5</v>
      </c>
      <c r="H18" s="15">
        <v>7.5</v>
      </c>
      <c r="I18" s="15">
        <v>7.5</v>
      </c>
      <c r="J18" s="15">
        <v>7.5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f t="shared" si="2"/>
        <v>0</v>
      </c>
      <c r="U18" s="15">
        <v>0</v>
      </c>
      <c r="V18" s="15">
        <v>0</v>
      </c>
      <c r="W18" s="15">
        <v>0</v>
      </c>
      <c r="X18" s="15">
        <f t="shared" si="3"/>
        <v>0</v>
      </c>
      <c r="Y18" s="15">
        <f t="shared" si="4"/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f t="shared" si="5"/>
        <v>0</v>
      </c>
      <c r="AE18" s="15">
        <v>0</v>
      </c>
      <c r="AF18" s="15">
        <v>0</v>
      </c>
      <c r="AG18" s="15">
        <v>0</v>
      </c>
      <c r="AH18" s="15">
        <f t="shared" si="6"/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f t="shared" si="7"/>
        <v>0</v>
      </c>
      <c r="AO18" s="15">
        <f t="shared" si="8"/>
        <v>0</v>
      </c>
      <c r="AP18" s="15">
        <f t="shared" si="9"/>
        <v>0</v>
      </c>
      <c r="AQ18" s="15">
        <v>0</v>
      </c>
      <c r="AR18" s="15">
        <f t="shared" si="10"/>
        <v>0</v>
      </c>
      <c r="AS18" s="15">
        <f t="shared" si="11"/>
        <v>0</v>
      </c>
      <c r="AT18" s="15">
        <f t="shared" si="12"/>
        <v>0</v>
      </c>
      <c r="AU18" s="15">
        <f t="shared" si="13"/>
        <v>0</v>
      </c>
      <c r="AV18" s="15">
        <v>0</v>
      </c>
      <c r="AW18" s="15">
        <v>0</v>
      </c>
      <c r="AX18" s="24">
        <v>0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</row>
    <row r="19" ht="19.5" customHeight="1" spans="1:55">
      <c r="A19" s="12"/>
      <c r="B19" s="13"/>
      <c r="C19" s="13" t="s">
        <v>77</v>
      </c>
      <c r="D19" s="13" t="s">
        <v>78</v>
      </c>
      <c r="E19" s="14">
        <f t="shared" si="0"/>
        <v>8</v>
      </c>
      <c r="F19" s="15">
        <f t="shared" si="1"/>
        <v>8</v>
      </c>
      <c r="G19" s="15">
        <v>8</v>
      </c>
      <c r="H19" s="15">
        <v>8</v>
      </c>
      <c r="I19" s="15">
        <v>8</v>
      </c>
      <c r="J19" s="15">
        <v>8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f t="shared" si="2"/>
        <v>0</v>
      </c>
      <c r="U19" s="15">
        <v>0</v>
      </c>
      <c r="V19" s="15">
        <v>0</v>
      </c>
      <c r="W19" s="15">
        <v>0</v>
      </c>
      <c r="X19" s="15">
        <f t="shared" si="3"/>
        <v>0</v>
      </c>
      <c r="Y19" s="15">
        <f t="shared" si="4"/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f t="shared" si="5"/>
        <v>0</v>
      </c>
      <c r="AE19" s="15">
        <v>0</v>
      </c>
      <c r="AF19" s="15">
        <v>0</v>
      </c>
      <c r="AG19" s="15">
        <v>0</v>
      </c>
      <c r="AH19" s="15">
        <f t="shared" si="6"/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f t="shared" si="7"/>
        <v>0</v>
      </c>
      <c r="AO19" s="15">
        <f t="shared" si="8"/>
        <v>0</v>
      </c>
      <c r="AP19" s="15">
        <f t="shared" si="9"/>
        <v>0</v>
      </c>
      <c r="AQ19" s="15">
        <v>0</v>
      </c>
      <c r="AR19" s="15">
        <f t="shared" si="10"/>
        <v>0</v>
      </c>
      <c r="AS19" s="15">
        <f t="shared" si="11"/>
        <v>0</v>
      </c>
      <c r="AT19" s="15">
        <f t="shared" si="12"/>
        <v>0</v>
      </c>
      <c r="AU19" s="15">
        <f t="shared" si="13"/>
        <v>0</v>
      </c>
      <c r="AV19" s="15">
        <v>0</v>
      </c>
      <c r="AW19" s="15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</row>
  </sheetData>
  <mergeCells count="58">
    <mergeCell ref="A1:B1"/>
    <mergeCell ref="C1:D1"/>
    <mergeCell ref="A2:AW2"/>
    <mergeCell ref="A3:F3"/>
    <mergeCell ref="AT3:AW3"/>
    <mergeCell ref="AX3:BC3"/>
    <mergeCell ref="F4:AM4"/>
    <mergeCell ref="AN4:AW4"/>
    <mergeCell ref="G5:AF5"/>
    <mergeCell ref="AH5:AM5"/>
    <mergeCell ref="AO5:AU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  <mergeCell ref="AX4:BC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2025-03-04T02:56:50Z</dcterms:created>
  <dcterms:modified xsi:type="dcterms:W3CDTF">2025-03-04T02:58:30Z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