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782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 一般公共预算财政拨款基本支出预算表（部门经济分类）" sheetId="10" r:id="rId7"/>
    <sheet name="07 - 一般公共预算财政拨款基本支出预算表（政府经济分类）" sheetId="11" r:id="rId8"/>
    <sheet name="08 - 政府性基金预算支出表" sheetId="8" r:id="rId9"/>
    <sheet name="09-部门预算财政拨款“三公”经费支出表" sheetId="9" r:id="rId10"/>
  </sheets>
  <calcPr calcId="144525"/>
</workbook>
</file>

<file path=xl/sharedStrings.xml><?xml version="1.0" encoding="utf-8"?>
<sst xmlns="http://schemas.openxmlformats.org/spreadsheetml/2006/main" count="335" uniqueCount="176">
  <si>
    <t>单位预算批复表</t>
  </si>
  <si>
    <t>二〇二五年二月</t>
  </si>
  <si>
    <t>部门预算批复表1</t>
  </si>
  <si>
    <t>收支预算总表</t>
  </si>
  <si>
    <t>部门（单位）：中共青岛市黄岛区委老干部局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</si>
  <si>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</si>
  <si>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</si>
  <si>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</si>
  <si>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</si>
  <si>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</si>
  <si>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</si>
  <si>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</si>
  <si>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</si>
  <si>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</si>
  <si>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</si>
  <si>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</si>
  <si>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</si>
  <si>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</si>
  <si>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</si>
  <si>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</si>
  <si>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</si>
  <si>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</si>
  <si>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</si>
  <si>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</si>
  <si>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</si>
  <si>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</si>
  <si>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</si>
  <si>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</si>
  <si>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</si>
  <si>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</si>
  <si>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</si>
  <si>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</si>
  <si>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</si>
  <si>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</si>
  <si>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</si>
  <si>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</si>
  <si>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</si>
  <si>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</si>
  <si>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</si>
  <si>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</si>
  <si>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</si>
  <si>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</si>
  <si>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</si>
  <si>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</si>
  <si>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</si>
  <si>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</si>
  <si>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</si>
  <si>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</si>
  <si>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</si>
  <si>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</si>
  <si>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</si>
  <si>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</si>
  <si>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</si>
  <si>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</si>
  <si>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</si>
  <si>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</si>
  <si>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</si>
  <si>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</si>
  <si>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</si>
  <si>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</si>
  <si>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</si>
  <si>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</si>
  <si>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</si>
  <si>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</si>
  <si>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</si>
  <si>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</si>
  <si>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</si>
  <si>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</si>
  <si>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</si>
  <si>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</si>
  <si>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</si>
  <si>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</si>
  <si>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</si>
  <si>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</si>
  <si>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36</t>
  </si>
  <si>
    <t>其他共产党事务支出</t>
  </si>
  <si>
    <t>01</t>
  </si>
  <si>
    <t>行政运行</t>
  </si>
  <si>
    <t>02</t>
  </si>
  <si>
    <t>一般行政管理事务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</si>
  <si>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</si>
  <si>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</si>
  <si>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</si>
  <si>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</si>
  <si>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</si>
  <si>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</si>
  <si>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</si>
  <si>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221</t>
  </si>
  <si>
    <t>住房保障支出</t>
  </si>
  <si>
    <t>住房改革支出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</si>
  <si>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</si>
  <si>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</si>
  <si>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</si>
  <si>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</si>
  <si>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</si>
  <si>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</si>
  <si>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</si>
  <si>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</si>
  <si>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</si>
  <si>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</si>
  <si>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</si>
  <si>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</si>
  <si>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</si>
  <si>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</si>
  <si>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</si>
  <si>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</si>
  <si>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</si>
  <si>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</si>
  <si>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</si>
  <si>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</si>
  <si>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</si>
  <si>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</si>
  <si>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</si>
  <si>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一般公共预算财政拨款基本支出表（部门经济分类）</t>
  </si>
  <si>
    <t>预算单位编码及名称：[121]中共青岛市黄岛区委老干部局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</si>
  <si>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</si>
  <si>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</si>
  <si>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</si>
  <si>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</si>
  <si>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</si>
  <si>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</si>
  <si>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</si>
  <si>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</si>
  <si>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</si>
  <si>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</si>
  <si>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</si>
  <si>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</si>
  <si>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</si>
  <si>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</si>
  <si>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</si>
  <si>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</si>
  <si>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</si>
  <si>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</si>
  <si>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</si>
  <si>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</si>
  <si>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印刷费</t>
  </si>
  <si>
    <t>咨询费</t>
  </si>
  <si>
    <t>差旅费</t>
  </si>
  <si>
    <t>会议费</t>
  </si>
  <si>
    <t>公务接待费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</si>
  <si>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</si>
  <si>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</si>
  <si>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</si>
  <si>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</si>
  <si>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</si>
  <si>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</si>
  <si>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生活补助</t>
  </si>
  <si>
    <t>医疗费补助</t>
  </si>
  <si>
    <t>其他对个人和家庭的补助</t>
  </si>
  <si>
    <t>资本性支出</t>
  </si>
  <si>
    <t>办公设备购置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</si>
  <si>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</si>
  <si>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</si>
  <si>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</si>
  <si>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</si>
  <si>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</si>
  <si>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</si>
  <si>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</si>
  <si>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</si>
  <si>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</si>
  <si>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机关资本性支出（一）</t>
  </si>
  <si>
    <t>设备购置</t>
  </si>
  <si>
    <t>社会福利和救助</t>
  </si>
  <si>
    <t>部门预算批复表7</t>
  </si>
  <si>
    <t>政府性基金预算支出表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</si>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</sst>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>
  <numFmts count="7">
    <numFmt numFmtId="176" formatCode="\ #,##0.00_ ;\-#,##0.00;;"/>
    <numFmt numFmtId="177" formatCode="#,##0.00_ ;\-#,##0.00;;"/>
    <numFmt numFmtId="178" formatCode="\ #,##0.00;\ \-#,##0.00;\ &quot;&quot;??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indexed="0"/>
      <name val="宋体"/>
      <charset val="134"/>
      <scheme val="minor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sz val="10"/>
      <color rgb="FF000000"/>
      <name val="宋体"/>
      <charset val="134"/>
    </font>
    <font>
      <sz val="18"/>
      <color rgb="FF000000"/>
      <name val="宋体"/>
      <charset val="134"/>
    </font>
    <font>
      <sz val="9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4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top"/>
    </xf>
    <xf numFmtId="0" fontId="22" fillId="15" borderId="0">
      <alignment vertical="top"/>
    </xf>
    <xf numFmtId="0" fontId="22" fillId="23" borderId="0">
      <alignment vertical="top"/>
    </xf>
    <xf numFmtId="0" fontId="20" fillId="17" borderId="0">
      <alignment vertical="top"/>
    </xf>
    <xf numFmtId="0" fontId="22" fillId="20" borderId="0">
      <alignment vertical="top"/>
    </xf>
    <xf numFmtId="0" fontId="22" fillId="13" borderId="0">
      <alignment vertical="top"/>
    </xf>
    <xf numFmtId="0" fontId="20" fillId="14" borderId="0">
      <alignment vertical="top"/>
    </xf>
    <xf numFmtId="0" fontId="22" fillId="18" borderId="0">
      <alignment vertical="top"/>
    </xf>
    <xf numFmtId="0" fontId="28" fillId="0" borderId="13">
      <alignment vertical="top"/>
    </xf>
    <xf numFmtId="0" fontId="29" fillId="0" borderId="0">
      <alignment vertical="top"/>
    </xf>
    <xf numFmtId="0" fontId="27" fillId="0" borderId="12">
      <alignment vertical="top"/>
    </xf>
    <xf numFmtId="9" fontId="8" fillId="0" borderId="0">
      <alignment vertical="top"/>
    </xf>
    <xf numFmtId="43" fontId="8" fillId="0" borderId="0">
      <alignment vertical="top"/>
    </xf>
    <xf numFmtId="0" fontId="25" fillId="0" borderId="11">
      <alignment vertical="top"/>
    </xf>
    <xf numFmtId="42" fontId="8" fillId="0" borderId="0">
      <alignment vertical="top"/>
    </xf>
    <xf numFmtId="0" fontId="20" fillId="31" borderId="0">
      <alignment vertical="top"/>
    </xf>
    <xf numFmtId="0" fontId="31" fillId="0" borderId="0">
      <alignment vertical="top"/>
    </xf>
    <xf numFmtId="0" fontId="22" fillId="22" borderId="0">
      <alignment vertical="top"/>
    </xf>
    <xf numFmtId="0" fontId="20" fillId="25" borderId="0">
      <alignment vertical="top"/>
    </xf>
    <xf numFmtId="0" fontId="32" fillId="0" borderId="11">
      <alignment vertical="top"/>
    </xf>
    <xf numFmtId="0" fontId="33" fillId="0" borderId="0">
      <alignment vertical="top"/>
    </xf>
    <xf numFmtId="0" fontId="22" fillId="21" borderId="0">
      <alignment vertical="top"/>
    </xf>
    <xf numFmtId="44" fontId="8" fillId="0" borderId="0">
      <alignment vertical="top"/>
    </xf>
    <xf numFmtId="0" fontId="22" fillId="27" borderId="0">
      <alignment vertical="top"/>
    </xf>
    <xf numFmtId="0" fontId="30" fillId="19" borderId="14">
      <alignment vertical="top"/>
    </xf>
    <xf numFmtId="0" fontId="26" fillId="0" borderId="0">
      <alignment vertical="top"/>
    </xf>
    <xf numFmtId="41" fontId="8" fillId="0" borderId="0">
      <alignment vertical="top"/>
    </xf>
    <xf numFmtId="0" fontId="20" fillId="26" borderId="0">
      <alignment vertical="top"/>
    </xf>
    <xf numFmtId="0" fontId="22" fillId="29" borderId="0">
      <alignment vertical="top"/>
    </xf>
    <xf numFmtId="0" fontId="20" fillId="30" borderId="0">
      <alignment vertical="top"/>
    </xf>
    <xf numFmtId="0" fontId="35" fillId="28" borderId="14">
      <alignment vertical="top"/>
    </xf>
    <xf numFmtId="0" fontId="36" fillId="19" borderId="15">
      <alignment vertical="top"/>
    </xf>
    <xf numFmtId="0" fontId="37" fillId="33" borderId="16">
      <alignment vertical="top"/>
    </xf>
    <xf numFmtId="0" fontId="38" fillId="0" borderId="17">
      <alignment vertical="top"/>
    </xf>
    <xf numFmtId="0" fontId="20" fillId="32" borderId="0">
      <alignment vertical="top"/>
    </xf>
    <xf numFmtId="0" fontId="20" fillId="35" borderId="0">
      <alignment vertical="top"/>
    </xf>
    <xf numFmtId="0" fontId="8" fillId="12" borderId="10">
      <alignment vertical="top"/>
    </xf>
    <xf numFmtId="0" fontId="34" fillId="0" borderId="0">
      <alignment vertical="top"/>
    </xf>
    <xf numFmtId="0" fontId="24" fillId="10" borderId="0">
      <alignment vertical="top"/>
    </xf>
    <xf numFmtId="0" fontId="28" fillId="0" borderId="0">
      <alignment vertical="top"/>
    </xf>
    <xf numFmtId="0" fontId="20" fillId="16" borderId="0">
      <alignment vertical="top"/>
    </xf>
    <xf numFmtId="0" fontId="23" fillId="9" borderId="0">
      <alignment vertical="top"/>
    </xf>
    <xf numFmtId="0" fontId="22" fillId="7" borderId="0">
      <alignment vertical="top"/>
    </xf>
    <xf numFmtId="0" fontId="21" fillId="6" borderId="0">
      <alignment vertical="top"/>
    </xf>
    <xf numFmtId="0" fontId="20" fillId="5" borderId="0">
      <alignment vertical="top"/>
    </xf>
    <xf numFmtId="0" fontId="22" fillId="34" borderId="0">
      <alignment vertical="top"/>
    </xf>
    <xf numFmtId="0" fontId="20" fillId="11" borderId="0">
      <alignment vertical="top"/>
    </xf>
    <xf numFmtId="0" fontId="22" fillId="24" borderId="0">
      <alignment vertical="top"/>
    </xf>
    <xf numFmtId="0" fontId="20" fillId="8" borderId="0">
      <alignment vertical="top"/>
    </xf>
  </cellStyleXfs>
  <cellXfs count="99">
    <xf numFmtId="0" fontId="0" fillId="0" borderId="0" xfId="0" applyFont="1">
      <alignment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top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left" vertical="center"/>
    </xf>
    <xf numFmtId="177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0" fillId="0" borderId="0" xfId="0" applyFont="1" applyAlignment="1"/>
    <xf numFmtId="0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right" vertical="center"/>
    </xf>
    <xf numFmtId="0" fontId="10" fillId="0" borderId="0" xfId="0" applyNumberFormat="1" applyFont="1" applyAlignment="1"/>
    <xf numFmtId="0" fontId="13" fillId="0" borderId="0" xfId="0" applyNumberFormat="1" applyFont="1" applyAlignment="1">
      <alignment horizontal="center" vertical="center"/>
    </xf>
    <xf numFmtId="0" fontId="12" fillId="0" borderId="7" xfId="0" applyNumberFormat="1" applyFont="1" applyBorder="1" applyAlignment="1">
      <alignment horizontal="left" vertical="center"/>
    </xf>
    <xf numFmtId="0" fontId="10" fillId="0" borderId="7" xfId="0" applyNumberFormat="1" applyFont="1" applyBorder="1" applyAlignment="1">
      <alignment horizontal="left"/>
    </xf>
    <xf numFmtId="0" fontId="12" fillId="0" borderId="1" xfId="0" applyNumberFormat="1" applyFont="1" applyBorder="1" applyAlignment="1">
      <alignment horizontal="center" vertic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vertical="center"/>
    </xf>
    <xf numFmtId="178" fontId="12" fillId="0" borderId="1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left" vertical="center"/>
    </xf>
    <xf numFmtId="178" fontId="12" fillId="0" borderId="1" xfId="0" applyNumberFormat="1" applyFont="1" applyBorder="1" applyAlignment="1">
      <alignment horizontal="right" vertical="center" wrapText="1"/>
    </xf>
    <xf numFmtId="0" fontId="14" fillId="0" borderId="1" xfId="0" applyNumberFormat="1" applyFont="1" applyBorder="1" applyAlignment="1"/>
    <xf numFmtId="178" fontId="12" fillId="0" borderId="1" xfId="0" applyNumberFormat="1" applyFont="1" applyBorder="1" applyAlignment="1"/>
    <xf numFmtId="0" fontId="12" fillId="0" borderId="0" xfId="0" applyNumberFormat="1" applyFont="1" applyAlignment="1">
      <alignment vertical="center"/>
    </xf>
    <xf numFmtId="0" fontId="14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center"/>
    </xf>
    <xf numFmtId="0" fontId="14" fillId="0" borderId="7" xfId="0" applyNumberFormat="1" applyFont="1" applyBorder="1" applyAlignment="1">
      <alignment horizontal="left" vertical="center"/>
    </xf>
    <xf numFmtId="0" fontId="12" fillId="0" borderId="7" xfId="0" applyNumberFormat="1" applyFont="1" applyBorder="1" applyAlignment="1">
      <alignment horizontal="right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177" fontId="12" fillId="0" borderId="1" xfId="0" applyNumberFormat="1" applyFont="1" applyBorder="1" applyAlignment="1"/>
    <xf numFmtId="177" fontId="12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>
      <alignment vertical="top"/>
    </xf>
    <xf numFmtId="0" fontId="10" fillId="0" borderId="0" xfId="0" applyFont="1" applyAlignment="1">
      <alignment horizontal="right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7" fillId="0" borderId="0" xfId="0" applyFont="1">
      <alignment vertical="top"/>
    </xf>
    <xf numFmtId="176" fontId="9" fillId="0" borderId="1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15" fillId="0" borderId="0" xfId="0" applyFont="1">
      <alignment vertical="top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49" fontId="9" fillId="3" borderId="1" xfId="0" applyNumberFormat="1" applyFont="1" applyFill="1" applyBorder="1" applyAlignment="1">
      <alignment horizontal="left" vertical="center"/>
    </xf>
    <xf numFmtId="178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tabSelected="1" workbookViewId="0">
      <selection activeCell="G15" sqref="G15"/>
    </sheetView>
  </sheetViews>
  <sheetFormatPr defaultColWidth="8.85" defaultRowHeight="15" customHeight="1"/>
  <sheetData>
    <row r="1" ht="25.5" customHeight="1" spans="1:16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ht="25.5" customHeight="1" spans="1:16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5"/>
    </row>
    <row r="3" ht="25.5" customHeight="1" spans="1:16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5"/>
    </row>
    <row r="4" ht="25.5" customHeight="1" spans="1:16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5"/>
    </row>
    <row r="5" ht="25.5" customHeight="1" spans="1:16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5"/>
    </row>
    <row r="6" ht="46.5" customHeight="1" spans="1:16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ht="25.5" customHeight="1" spans="1:16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5"/>
    </row>
    <row r="8" ht="25.5" customHeight="1" spans="1:16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5"/>
    </row>
    <row r="9" ht="25.5" customHeight="1" spans="1:16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5"/>
    </row>
    <row r="10" ht="25.5" customHeight="1" spans="1:16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5"/>
    </row>
    <row r="11" ht="30" customHeight="1" spans="1:16">
      <c r="A11" s="96"/>
      <c r="B11" s="96"/>
      <c r="C11" s="96"/>
      <c r="D11" s="96"/>
      <c r="E11" s="96"/>
      <c r="F11" s="96"/>
      <c r="G11" s="98" t="s">
        <v>1</v>
      </c>
      <c r="H11" s="98"/>
      <c r="I11" s="98"/>
      <c r="J11" s="98"/>
      <c r="K11" s="96"/>
      <c r="L11" s="96"/>
      <c r="M11" s="96"/>
      <c r="N11" s="96"/>
      <c r="O11" s="96"/>
      <c r="P11" s="95"/>
    </row>
    <row r="12" ht="25.5" customHeight="1" spans="1:16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5"/>
    </row>
    <row r="13" ht="25.5" customHeight="1" spans="1:16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5"/>
    </row>
    <row r="14" ht="25.5" customHeight="1" spans="1:16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5"/>
    </row>
    <row r="15" ht="25.5" customHeight="1" spans="1:16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5"/>
    </row>
    <row r="16" ht="25.5" customHeight="1" spans="1:16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5"/>
    </row>
    <row r="17" ht="25.5" customHeight="1" spans="1:16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5"/>
    </row>
    <row r="18" ht="25.5" customHeight="1" spans="1:16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5"/>
    </row>
    <row r="19" ht="25.5" customHeight="1" spans="1:16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5"/>
    </row>
  </sheetData>
  <mergeCells count="2">
    <mergeCell ref="A6:P6"/>
    <mergeCell ref="G11:J1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pane ySplit="1" topLeftCell="A2" activePane="bottomLeft" state="frozen"/>
      <selection/>
      <selection pane="bottomLeft" activeCell="E29" sqref="E29"/>
    </sheetView>
  </sheetViews>
  <sheetFormatPr defaultColWidth="8.85" defaultRowHeight="15" customHeight="1" outlineLevelCol="5"/>
  <cols>
    <col min="1" max="1" width="21.425" style="1" customWidth="1"/>
    <col min="2" max="2" width="35.7083333333333" style="1" customWidth="1"/>
    <col min="3" max="6" width="28.575" style="3" customWidth="1"/>
    <col min="7" max="16384" width="8.85" style="4"/>
  </cols>
  <sheetData>
    <row r="1" customHeight="1" spans="1:1">
      <c r="A1" s="5"/>
    </row>
    <row r="2" s="1" customFormat="1" ht="45" customHeight="1" spans="1:6">
      <c r="A2" s="6" t="s">
        <v>165</v>
      </c>
      <c r="B2" s="6"/>
      <c r="C2" s="6"/>
      <c r="D2" s="6"/>
      <c r="E2" s="6"/>
      <c r="F2" s="6"/>
    </row>
    <row r="3" s="1" customFormat="1" ht="22.5" customHeight="1" spans="1:6">
      <c r="A3" s="7" t="s">
        <v>114</v>
      </c>
      <c r="B3" s="8"/>
      <c r="C3" s="8"/>
      <c r="D3" s="8"/>
      <c r="E3" s="14" t="s">
        <v>115</v>
      </c>
      <c r="F3" s="15" t="s">
        <v>116</v>
      </c>
    </row>
    <row r="4" s="1" customFormat="1" ht="22.5" customHeight="1" spans="1:6">
      <c r="A4" s="9" t="s">
        <v>117</v>
      </c>
      <c r="B4" s="9" t="s">
        <v>100</v>
      </c>
      <c r="C4" s="9" t="s">
        <v>166</v>
      </c>
      <c r="D4" s="9"/>
      <c r="E4" s="9"/>
      <c r="F4" s="9"/>
    </row>
    <row r="5" s="1" customFormat="1" ht="22.5" customHeight="1" spans="1:6">
      <c r="A5" s="9"/>
      <c r="B5" s="9"/>
      <c r="C5" s="9" t="s">
        <v>58</v>
      </c>
      <c r="D5" s="9" t="s">
        <v>167</v>
      </c>
      <c r="E5" s="9" t="s">
        <v>168</v>
      </c>
      <c r="F5" s="9" t="s">
        <v>169</v>
      </c>
    </row>
    <row r="6" s="1" customFormat="1" ht="22.5" customHeight="1" spans="1:6">
      <c r="A6" s="9" t="s">
        <v>122</v>
      </c>
      <c r="B6" s="9">
        <v>1</v>
      </c>
      <c r="C6" s="9">
        <v>2</v>
      </c>
      <c r="D6" s="9">
        <v>3</v>
      </c>
      <c r="E6" s="9">
        <v>4</v>
      </c>
      <c r="F6" s="9">
        <v>5</v>
      </c>
    </row>
    <row r="7" s="2" customFormat="1" ht="22.5" customHeight="1" spans="1:6">
      <c r="A7" s="10">
        <v>1</v>
      </c>
      <c r="B7" s="11" t="s">
        <v>58</v>
      </c>
      <c r="C7" s="12">
        <f t="shared" ref="C7:C13" si="0">SUM(D7,E7,F7)</f>
        <v>19.7</v>
      </c>
      <c r="D7" s="12">
        <f>D8</f>
        <v>19.7</v>
      </c>
      <c r="E7" s="12">
        <f>E8</f>
        <v>0</v>
      </c>
      <c r="F7" s="12">
        <f>F8</f>
        <v>0</v>
      </c>
    </row>
    <row r="8" s="2" customFormat="1" ht="22.5" customHeight="1" spans="1:6">
      <c r="A8" s="10">
        <v>2</v>
      </c>
      <c r="B8" s="11" t="s">
        <v>170</v>
      </c>
      <c r="C8" s="12">
        <f t="shared" si="0"/>
        <v>19.7</v>
      </c>
      <c r="D8" s="12">
        <f>SUM(D9,D11,D12,D13)</f>
        <v>19.7</v>
      </c>
      <c r="E8" s="12">
        <f>SUM(E9,E11,E12,E13)</f>
        <v>0</v>
      </c>
      <c r="F8" s="12">
        <f>SUM(F9,F11,F12,F13)</f>
        <v>0</v>
      </c>
    </row>
    <row r="9" s="2" customFormat="1" ht="22.5" customHeight="1" spans="1:6">
      <c r="A9" s="10">
        <v>3</v>
      </c>
      <c r="B9" s="11" t="s">
        <v>171</v>
      </c>
      <c r="C9" s="12">
        <f t="shared" si="0"/>
        <v>0</v>
      </c>
      <c r="D9" s="12">
        <v>0</v>
      </c>
      <c r="E9" s="12">
        <v>0</v>
      </c>
      <c r="F9" s="12">
        <v>0</v>
      </c>
    </row>
    <row r="10" s="2" customFormat="1" ht="22.5" customHeight="1" spans="1:6">
      <c r="A10" s="10">
        <v>4</v>
      </c>
      <c r="B10" s="11" t="s">
        <v>172</v>
      </c>
      <c r="C10" s="12">
        <f t="shared" si="0"/>
        <v>17.5</v>
      </c>
      <c r="D10" s="12">
        <f>SUM(D11,D12)</f>
        <v>17.5</v>
      </c>
      <c r="E10" s="12">
        <f>SUM(E11,E12)</f>
        <v>0</v>
      </c>
      <c r="F10" s="12">
        <f>SUM(F11,F12)</f>
        <v>0</v>
      </c>
    </row>
    <row r="11" s="2" customFormat="1" ht="22.5" customHeight="1" spans="1:6">
      <c r="A11" s="10">
        <v>5</v>
      </c>
      <c r="B11" s="11" t="s">
        <v>173</v>
      </c>
      <c r="C11" s="12">
        <f t="shared" si="0"/>
        <v>0</v>
      </c>
      <c r="D11" s="12">
        <v>0</v>
      </c>
      <c r="E11" s="12">
        <v>0</v>
      </c>
      <c r="F11" s="12">
        <v>0</v>
      </c>
    </row>
    <row r="12" s="2" customFormat="1" ht="22.5" customHeight="1" spans="1:6">
      <c r="A12" s="10">
        <v>6</v>
      </c>
      <c r="B12" s="11" t="s">
        <v>174</v>
      </c>
      <c r="C12" s="12">
        <f t="shared" si="0"/>
        <v>17.5</v>
      </c>
      <c r="D12" s="12">
        <v>17.5</v>
      </c>
      <c r="E12" s="12">
        <v>0</v>
      </c>
      <c r="F12" s="12">
        <v>0</v>
      </c>
    </row>
    <row r="13" s="2" customFormat="1" ht="22.5" customHeight="1" spans="1:6">
      <c r="A13" s="10">
        <v>7</v>
      </c>
      <c r="B13" s="11" t="s">
        <v>175</v>
      </c>
      <c r="C13" s="12">
        <f t="shared" si="0"/>
        <v>2.2</v>
      </c>
      <c r="D13" s="12">
        <v>2.2</v>
      </c>
      <c r="E13" s="12">
        <v>0</v>
      </c>
      <c r="F13" s="12">
        <v>0</v>
      </c>
    </row>
    <row r="14" s="2" customFormat="1" ht="22.5" customHeight="1" spans="1:6">
      <c r="A14" s="10"/>
      <c r="B14" s="11"/>
      <c r="C14" s="13"/>
      <c r="D14" s="13"/>
      <c r="E14" s="13"/>
      <c r="F14" s="13"/>
    </row>
  </sheetData>
  <mergeCells count="5">
    <mergeCell ref="A2:F2"/>
    <mergeCell ref="A3:D3"/>
    <mergeCell ref="C4:F4"/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6" activePane="bottomLeft" state="frozen"/>
      <selection/>
      <selection pane="bottomLeft" activeCell="A1" sqref="A1:D1"/>
    </sheetView>
  </sheetViews>
  <sheetFormatPr defaultColWidth="8.85" defaultRowHeight="15" customHeight="1" outlineLevelCol="3"/>
  <cols>
    <col min="1" max="1" width="34.2833333333333" customWidth="1"/>
    <col min="2" max="2" width="18.575" customWidth="1"/>
    <col min="3" max="3" width="34.2833333333333" customWidth="1"/>
    <col min="4" max="4" width="18.575" customWidth="1"/>
  </cols>
  <sheetData>
    <row r="1" s="18" customFormat="1" customHeight="1" spans="1:4">
      <c r="A1" s="20" t="s">
        <v>2</v>
      </c>
      <c r="B1" s="20"/>
      <c r="C1" s="20"/>
      <c r="D1" s="20"/>
    </row>
    <row r="2" s="69" customFormat="1" ht="40.5" customHeight="1" spans="1:4">
      <c r="A2" s="22" t="s">
        <v>3</v>
      </c>
      <c r="B2" s="82"/>
      <c r="C2" s="82"/>
      <c r="D2" s="82"/>
    </row>
    <row r="3" s="18" customFormat="1" ht="21" customHeight="1" spans="1:4">
      <c r="A3" s="31" t="s">
        <v>4</v>
      </c>
      <c r="B3" s="31"/>
      <c r="C3" s="88"/>
      <c r="D3" s="32" t="s">
        <v>5</v>
      </c>
    </row>
    <row r="4" s="86" customFormat="1" ht="21" customHeight="1" spans="1:4">
      <c r="A4" s="89" t="s">
        <v>6</v>
      </c>
      <c r="B4" s="90"/>
      <c r="C4" s="89" t="s">
        <v>7</v>
      </c>
      <c r="D4" s="90"/>
    </row>
    <row r="5" s="87" customFormat="1" ht="21" customHeight="1" spans="1:4">
      <c r="A5" s="89" t="s">
        <v>8</v>
      </c>
      <c r="B5" s="89" t="s">
        <v>9</v>
      </c>
      <c r="C5" s="89" t="s">
        <v>8</v>
      </c>
      <c r="D5" s="89" t="s">
        <v>9</v>
      </c>
    </row>
    <row r="6" ht="21" customHeight="1" spans="1:4">
      <c r="A6" s="91" t="s">
        <v>10</v>
      </c>
      <c r="B6" s="92">
        <v>2429.471408</v>
      </c>
      <c r="C6" s="93" t="s">
        <v>11</v>
      </c>
      <c r="D6" s="92">
        <v>2102.327936</v>
      </c>
    </row>
    <row r="7" s="18" customFormat="1" ht="21" customHeight="1" spans="1:4">
      <c r="A7" s="29" t="s">
        <v>12</v>
      </c>
      <c r="B7" s="92">
        <v>2429.471408</v>
      </c>
      <c r="C7" s="93" t="s">
        <v>13</v>
      </c>
      <c r="D7" s="92"/>
    </row>
    <row r="8" s="18" customFormat="1" ht="21" customHeight="1" spans="1:4">
      <c r="A8" s="29" t="s">
        <v>14</v>
      </c>
      <c r="B8" s="92"/>
      <c r="C8" s="93" t="s">
        <v>15</v>
      </c>
      <c r="D8" s="92"/>
    </row>
    <row r="9" s="18" customFormat="1" ht="21" customHeight="1" spans="1:4">
      <c r="A9" s="29" t="s">
        <v>16</v>
      </c>
      <c r="B9" s="92"/>
      <c r="C9" s="93" t="s">
        <v>17</v>
      </c>
      <c r="D9" s="92"/>
    </row>
    <row r="10" s="18" customFormat="1" ht="21" customHeight="1" spans="1:4">
      <c r="A10" s="29" t="s">
        <v>18</v>
      </c>
      <c r="B10" s="92"/>
      <c r="C10" s="93" t="s">
        <v>19</v>
      </c>
      <c r="D10" s="92"/>
    </row>
    <row r="11" s="18" customFormat="1" ht="21" customHeight="1" spans="1:4">
      <c r="A11" s="29" t="s">
        <v>20</v>
      </c>
      <c r="B11" s="92"/>
      <c r="C11" s="93" t="s">
        <v>21</v>
      </c>
      <c r="D11" s="92"/>
    </row>
    <row r="12" s="18" customFormat="1" ht="21" customHeight="1" spans="1:4">
      <c r="A12" s="29" t="s">
        <v>22</v>
      </c>
      <c r="B12" s="92"/>
      <c r="C12" s="93" t="s">
        <v>23</v>
      </c>
      <c r="D12" s="92"/>
    </row>
    <row r="13" s="18" customFormat="1" ht="21" customHeight="1" spans="1:4">
      <c r="A13" s="29" t="s">
        <v>24</v>
      </c>
      <c r="B13" s="92"/>
      <c r="C13" s="93" t="s">
        <v>25</v>
      </c>
      <c r="D13" s="92">
        <v>195.595872</v>
      </c>
    </row>
    <row r="14" s="18" customFormat="1" ht="21" customHeight="1" spans="1:4">
      <c r="A14" s="29"/>
      <c r="B14" s="92"/>
      <c r="C14" s="93" t="s">
        <v>26</v>
      </c>
      <c r="D14" s="92"/>
    </row>
    <row r="15" s="18" customFormat="1" ht="21" customHeight="1" spans="1:4">
      <c r="A15" s="29"/>
      <c r="B15" s="92"/>
      <c r="C15" s="93" t="s">
        <v>27</v>
      </c>
      <c r="D15" s="92"/>
    </row>
    <row r="16" s="18" customFormat="1" ht="21" customHeight="1" spans="1:4">
      <c r="A16" s="29"/>
      <c r="B16" s="92"/>
      <c r="C16" s="93" t="s">
        <v>28</v>
      </c>
      <c r="D16" s="92"/>
    </row>
    <row r="17" s="18" customFormat="1" ht="21" customHeight="1" spans="1:4">
      <c r="A17" s="29"/>
      <c r="B17" s="92"/>
      <c r="C17" s="93" t="s">
        <v>29</v>
      </c>
      <c r="D17" s="92"/>
    </row>
    <row r="18" s="18" customFormat="1" ht="21" customHeight="1" spans="1:4">
      <c r="A18" s="29"/>
      <c r="B18" s="92"/>
      <c r="C18" s="93" t="s">
        <v>30</v>
      </c>
      <c r="D18" s="92"/>
    </row>
    <row r="19" s="18" customFormat="1" ht="21" customHeight="1" spans="1:4">
      <c r="A19" s="29"/>
      <c r="B19" s="92"/>
      <c r="C19" s="93" t="s">
        <v>31</v>
      </c>
      <c r="D19" s="92"/>
    </row>
    <row r="20" s="18" customFormat="1" ht="21" customHeight="1" spans="1:4">
      <c r="A20" s="29"/>
      <c r="B20" s="92"/>
      <c r="C20" s="93" t="s">
        <v>32</v>
      </c>
      <c r="D20" s="92"/>
    </row>
    <row r="21" s="18" customFormat="1" ht="21" customHeight="1" spans="1:4">
      <c r="A21" s="29"/>
      <c r="B21" s="92"/>
      <c r="C21" s="93" t="s">
        <v>33</v>
      </c>
      <c r="D21" s="92"/>
    </row>
    <row r="22" s="18" customFormat="1" ht="21" customHeight="1" spans="1:4">
      <c r="A22" s="29"/>
      <c r="B22" s="92"/>
      <c r="C22" s="93" t="s">
        <v>34</v>
      </c>
      <c r="D22" s="92"/>
    </row>
    <row r="23" s="18" customFormat="1" ht="21" customHeight="1" spans="1:4">
      <c r="A23" s="29"/>
      <c r="B23" s="92"/>
      <c r="C23" s="93" t="s">
        <v>35</v>
      </c>
      <c r="D23" s="92"/>
    </row>
    <row r="24" s="18" customFormat="1" ht="21" customHeight="1" spans="1:4">
      <c r="A24" s="29"/>
      <c r="B24" s="92"/>
      <c r="C24" s="93" t="s">
        <v>36</v>
      </c>
      <c r="D24" s="92">
        <v>131.5476</v>
      </c>
    </row>
    <row r="25" s="18" customFormat="1" ht="21" customHeight="1" spans="1:4">
      <c r="A25" s="29"/>
      <c r="B25" s="92"/>
      <c r="C25" s="93" t="s">
        <v>37</v>
      </c>
      <c r="D25" s="92"/>
    </row>
    <row r="26" s="18" customFormat="1" ht="21" customHeight="1" spans="1:4">
      <c r="A26" s="29"/>
      <c r="B26" s="92"/>
      <c r="C26" s="93" t="s">
        <v>38</v>
      </c>
      <c r="D26" s="92"/>
    </row>
    <row r="27" s="18" customFormat="1" ht="21" customHeight="1" spans="1:4">
      <c r="A27" s="29"/>
      <c r="B27" s="92"/>
      <c r="C27" s="93" t="s">
        <v>39</v>
      </c>
      <c r="D27" s="92"/>
    </row>
    <row r="28" s="18" customFormat="1" ht="21" customHeight="1" spans="1:4">
      <c r="A28" s="29"/>
      <c r="B28" s="92"/>
      <c r="C28" s="93" t="s">
        <v>40</v>
      </c>
      <c r="D28" s="92">
        <f>ROUND(D30-SUM(D6:D27),2)</f>
        <v>0</v>
      </c>
    </row>
    <row r="29" s="18" customFormat="1" ht="21" customHeight="1" spans="1:4">
      <c r="A29" s="29"/>
      <c r="B29" s="92"/>
      <c r="C29" s="93"/>
      <c r="D29" s="92"/>
    </row>
    <row r="30" s="18" customFormat="1" ht="21" customHeight="1" spans="1:4">
      <c r="A30" s="94" t="s">
        <v>41</v>
      </c>
      <c r="B30" s="92">
        <f>B6+B10+B11+B12+B13+B14+B15</f>
        <v>2429.471408</v>
      </c>
      <c r="C30" s="89" t="s">
        <v>42</v>
      </c>
      <c r="D30" s="92">
        <f>D37-D35</f>
        <v>2429.471408</v>
      </c>
    </row>
    <row r="31" ht="21" customHeight="1" spans="1:4">
      <c r="A31" s="73"/>
      <c r="B31" s="73"/>
      <c r="C31" s="73"/>
      <c r="D31" s="73"/>
    </row>
    <row r="32" ht="21" customHeight="1" spans="1:4">
      <c r="A32" s="29" t="s">
        <v>43</v>
      </c>
      <c r="B32" s="92"/>
      <c r="C32" s="73"/>
      <c r="D32" s="73"/>
    </row>
    <row r="33" ht="21" customHeight="1" spans="1:4">
      <c r="A33" s="29" t="s">
        <v>44</v>
      </c>
      <c r="B33" s="92"/>
      <c r="C33" s="93" t="s">
        <v>45</v>
      </c>
      <c r="D33" s="73"/>
    </row>
    <row r="34" s="18" customFormat="1" ht="21" customHeight="1" spans="1:4">
      <c r="A34" s="29" t="s">
        <v>46</v>
      </c>
      <c r="B34" s="92"/>
      <c r="C34" s="93" t="s">
        <v>47</v>
      </c>
      <c r="D34" s="92"/>
    </row>
    <row r="35" s="18" customFormat="1" ht="21" customHeight="1" spans="1:4">
      <c r="A35" s="29" t="s">
        <v>48</v>
      </c>
      <c r="B35" s="92"/>
      <c r="C35" s="93" t="s">
        <v>49</v>
      </c>
      <c r="D35" s="92"/>
    </row>
    <row r="36" s="18" customFormat="1" ht="21" customHeight="1" spans="1:4">
      <c r="A36" s="29"/>
      <c r="B36" s="92"/>
      <c r="C36" s="29"/>
      <c r="D36" s="92"/>
    </row>
    <row r="37" s="18" customFormat="1" ht="21" customHeight="1" spans="1:4">
      <c r="A37" s="26" t="s">
        <v>50</v>
      </c>
      <c r="B37" s="92">
        <f>SUM(B30:B35)</f>
        <v>2429.471408</v>
      </c>
      <c r="C37" s="26" t="s">
        <v>51</v>
      </c>
      <c r="D37" s="92">
        <v>2429.471408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28.575" customWidth="1"/>
    <col min="7" max="19" width="14.2833333333333" customWidth="1"/>
  </cols>
  <sheetData>
    <row r="1" s="32" customFormat="1" customHeight="1" spans="2:19">
      <c r="B1" s="81"/>
      <c r="C1" s="20" t="s">
        <v>52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="16" customFormat="1" ht="40.5" customHeight="1" spans="1:19">
      <c r="A2" s="21"/>
      <c r="C2" s="22" t="s">
        <v>53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22"/>
      <c r="Q2" s="22"/>
      <c r="R2" s="82"/>
      <c r="S2" s="82"/>
    </row>
    <row r="3" ht="21" customHeight="1" spans="1:19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84"/>
      <c r="Q3" s="84"/>
      <c r="R3" s="31"/>
      <c r="S3" s="31"/>
    </row>
    <row r="4" s="70" customFormat="1" ht="21" customHeight="1" spans="1:19">
      <c r="A4" s="72" t="s">
        <v>54</v>
      </c>
      <c r="B4" s="72" t="s">
        <v>55</v>
      </c>
      <c r="C4" s="27" t="s">
        <v>56</v>
      </c>
      <c r="D4" s="27"/>
      <c r="E4" s="27"/>
      <c r="F4" s="27" t="s">
        <v>57</v>
      </c>
      <c r="G4" s="27" t="s">
        <v>58</v>
      </c>
      <c r="H4" s="27" t="s">
        <v>59</v>
      </c>
      <c r="I4" s="27"/>
      <c r="J4" s="27"/>
      <c r="K4" s="27"/>
      <c r="L4" s="77" t="s">
        <v>60</v>
      </c>
      <c r="M4" s="77" t="s">
        <v>61</v>
      </c>
      <c r="N4" s="77" t="s">
        <v>62</v>
      </c>
      <c r="O4" s="77" t="s">
        <v>63</v>
      </c>
      <c r="P4" s="77" t="s">
        <v>43</v>
      </c>
      <c r="Q4" s="77" t="s">
        <v>44</v>
      </c>
      <c r="R4" s="77" t="s">
        <v>46</v>
      </c>
      <c r="S4" s="85" t="s">
        <v>48</v>
      </c>
    </row>
    <row r="5" s="70" customFormat="1" ht="21" customHeight="1" spans="1:19">
      <c r="A5" s="73"/>
      <c r="B5" s="73"/>
      <c r="C5" s="27" t="s">
        <v>64</v>
      </c>
      <c r="D5" s="27" t="s">
        <v>65</v>
      </c>
      <c r="E5" s="27" t="s">
        <v>66</v>
      </c>
      <c r="F5" s="27"/>
      <c r="G5" s="27"/>
      <c r="H5" s="27" t="s">
        <v>67</v>
      </c>
      <c r="I5" s="77" t="s">
        <v>68</v>
      </c>
      <c r="J5" s="77" t="s">
        <v>69</v>
      </c>
      <c r="K5" s="77" t="s">
        <v>70</v>
      </c>
      <c r="L5" s="77"/>
      <c r="M5" s="77"/>
      <c r="N5" s="77"/>
      <c r="O5" s="77"/>
      <c r="P5" s="77"/>
      <c r="Q5" s="77"/>
      <c r="R5" s="77"/>
      <c r="S5" s="77"/>
    </row>
    <row r="6" s="70" customFormat="1" ht="21" customHeight="1" spans="1:19">
      <c r="A6" s="73"/>
      <c r="B6" s="73"/>
      <c r="C6" s="27"/>
      <c r="D6" s="27"/>
      <c r="E6" s="27"/>
      <c r="F6" s="27"/>
      <c r="G6" s="27"/>
      <c r="H6" s="2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="70" customFormat="1" ht="21" customHeight="1" spans="1:19">
      <c r="A7" s="73"/>
      <c r="B7" s="73"/>
      <c r="C7" s="27"/>
      <c r="D7" s="27"/>
      <c r="E7" s="27"/>
      <c r="F7" s="27"/>
      <c r="G7" s="27"/>
      <c r="H7" s="2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="18" customFormat="1" ht="21" customHeight="1" spans="1:19">
      <c r="A8" s="29"/>
      <c r="B8" s="29"/>
      <c r="C8" s="26"/>
      <c r="D8" s="26"/>
      <c r="E8" s="26"/>
      <c r="F8" s="29" t="s">
        <v>71</v>
      </c>
      <c r="G8" s="83">
        <f t="shared" ref="G8:G19" si="0">H8+SUM(L8:S8)</f>
        <v>2429.471408</v>
      </c>
      <c r="H8" s="83">
        <f t="shared" ref="H8:H19" si="1">I8+J8+K8</f>
        <v>2429.471408</v>
      </c>
      <c r="I8" s="30">
        <v>2429.471408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</row>
    <row r="9" s="18" customFormat="1" ht="21" customHeight="1" spans="1:19">
      <c r="A9" s="29"/>
      <c r="B9" s="29"/>
      <c r="C9" s="26" t="s">
        <v>72</v>
      </c>
      <c r="D9" s="26"/>
      <c r="E9" s="26"/>
      <c r="F9" s="29" t="s">
        <v>73</v>
      </c>
      <c r="G9" s="83">
        <f t="shared" si="0"/>
        <v>2102.327936</v>
      </c>
      <c r="H9" s="83">
        <f t="shared" si="1"/>
        <v>2102.327936</v>
      </c>
      <c r="I9" s="30">
        <v>2102.327936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</row>
    <row r="10" ht="21" customHeight="1" spans="1:19">
      <c r="A10" s="29"/>
      <c r="B10" s="29"/>
      <c r="C10" s="26"/>
      <c r="D10" s="26" t="s">
        <v>74</v>
      </c>
      <c r="E10" s="26"/>
      <c r="F10" s="29" t="s">
        <v>75</v>
      </c>
      <c r="G10" s="83">
        <f t="shared" si="0"/>
        <v>2102.327936</v>
      </c>
      <c r="H10" s="83">
        <f t="shared" si="1"/>
        <v>2102.327936</v>
      </c>
      <c r="I10" s="30">
        <v>2102.327936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</row>
    <row r="11" ht="21" customHeight="1" spans="1:19">
      <c r="A11" s="29"/>
      <c r="B11" s="29"/>
      <c r="C11" s="26"/>
      <c r="D11" s="26"/>
      <c r="E11" s="26" t="s">
        <v>76</v>
      </c>
      <c r="F11" s="29" t="s">
        <v>77</v>
      </c>
      <c r="G11" s="83">
        <f t="shared" si="0"/>
        <v>1153.717936</v>
      </c>
      <c r="H11" s="83">
        <f t="shared" si="1"/>
        <v>1153.717936</v>
      </c>
      <c r="I11" s="30">
        <v>1153.717936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</row>
    <row r="12" ht="21" customHeight="1" spans="1:19">
      <c r="A12" s="29"/>
      <c r="B12" s="29"/>
      <c r="C12" s="26"/>
      <c r="D12" s="26"/>
      <c r="E12" s="26" t="s">
        <v>78</v>
      </c>
      <c r="F12" s="29" t="s">
        <v>79</v>
      </c>
      <c r="G12" s="83">
        <f t="shared" si="0"/>
        <v>948.61</v>
      </c>
      <c r="H12" s="83">
        <f t="shared" si="1"/>
        <v>948.61</v>
      </c>
      <c r="I12" s="30">
        <v>948.61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</row>
    <row r="13" ht="21" customHeight="1" spans="1:19">
      <c r="A13" s="29"/>
      <c r="B13" s="29"/>
      <c r="C13" s="26" t="s">
        <v>80</v>
      </c>
      <c r="D13" s="26"/>
      <c r="E13" s="26"/>
      <c r="F13" s="29" t="s">
        <v>81</v>
      </c>
      <c r="G13" s="83">
        <f t="shared" si="0"/>
        <v>195.595872</v>
      </c>
      <c r="H13" s="83">
        <f t="shared" si="1"/>
        <v>195.595872</v>
      </c>
      <c r="I13" s="30">
        <v>195.595872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</row>
    <row r="14" ht="21" customHeight="1" spans="1:19">
      <c r="A14" s="29"/>
      <c r="B14" s="29"/>
      <c r="C14" s="26"/>
      <c r="D14" s="26" t="s">
        <v>82</v>
      </c>
      <c r="E14" s="26"/>
      <c r="F14" s="29" t="s">
        <v>83</v>
      </c>
      <c r="G14" s="83">
        <f t="shared" si="0"/>
        <v>195.595872</v>
      </c>
      <c r="H14" s="83">
        <f t="shared" si="1"/>
        <v>195.595872</v>
      </c>
      <c r="I14" s="30">
        <v>195.595872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</row>
    <row r="15" ht="21" customHeight="1" spans="1:19">
      <c r="A15" s="29"/>
      <c r="B15" s="29"/>
      <c r="C15" s="26"/>
      <c r="D15" s="26"/>
      <c r="E15" s="26" t="s">
        <v>82</v>
      </c>
      <c r="F15" s="29" t="s">
        <v>84</v>
      </c>
      <c r="G15" s="83">
        <f t="shared" si="0"/>
        <v>130.449216</v>
      </c>
      <c r="H15" s="83">
        <f t="shared" si="1"/>
        <v>130.449216</v>
      </c>
      <c r="I15" s="30">
        <v>130.449216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</row>
    <row r="16" ht="21" customHeight="1" spans="1:19">
      <c r="A16" s="29"/>
      <c r="B16" s="29"/>
      <c r="C16" s="26"/>
      <c r="D16" s="26"/>
      <c r="E16" s="26" t="s">
        <v>85</v>
      </c>
      <c r="F16" s="29" t="s">
        <v>86</v>
      </c>
      <c r="G16" s="83">
        <f t="shared" si="0"/>
        <v>65.146656</v>
      </c>
      <c r="H16" s="83">
        <f t="shared" si="1"/>
        <v>65.146656</v>
      </c>
      <c r="I16" s="30">
        <v>65.146656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</row>
    <row r="17" ht="21" customHeight="1" spans="1:19">
      <c r="A17" s="29"/>
      <c r="B17" s="29"/>
      <c r="C17" s="26" t="s">
        <v>87</v>
      </c>
      <c r="D17" s="26"/>
      <c r="E17" s="26"/>
      <c r="F17" s="29" t="s">
        <v>88</v>
      </c>
      <c r="G17" s="83">
        <f t="shared" si="0"/>
        <v>131.5476</v>
      </c>
      <c r="H17" s="83">
        <f t="shared" si="1"/>
        <v>131.5476</v>
      </c>
      <c r="I17" s="30">
        <v>131.5476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</row>
    <row r="18" ht="21" customHeight="1" spans="1:19">
      <c r="A18" s="29"/>
      <c r="B18" s="29"/>
      <c r="C18" s="26"/>
      <c r="D18" s="26" t="s">
        <v>78</v>
      </c>
      <c r="E18" s="26"/>
      <c r="F18" s="29" t="s">
        <v>89</v>
      </c>
      <c r="G18" s="83">
        <f t="shared" si="0"/>
        <v>131.5476</v>
      </c>
      <c r="H18" s="83">
        <f t="shared" si="1"/>
        <v>131.5476</v>
      </c>
      <c r="I18" s="30">
        <v>131.5476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</row>
    <row r="19" ht="21" customHeight="1" spans="1:19">
      <c r="A19" s="29"/>
      <c r="B19" s="29"/>
      <c r="C19" s="26"/>
      <c r="D19" s="26"/>
      <c r="E19" s="26" t="s">
        <v>76</v>
      </c>
      <c r="F19" s="29" t="s">
        <v>90</v>
      </c>
      <c r="G19" s="83">
        <f t="shared" si="0"/>
        <v>131.5476</v>
      </c>
      <c r="H19" s="83">
        <f t="shared" si="1"/>
        <v>131.5476</v>
      </c>
      <c r="I19" s="30">
        <v>131.5476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0" width="14.2833333333333" style="71" customWidth="1"/>
  </cols>
  <sheetData>
    <row r="1" ht="13.5" customHeight="1" spans="1:10">
      <c r="A1" s="19"/>
      <c r="B1" s="19"/>
      <c r="C1" s="20" t="s">
        <v>91</v>
      </c>
      <c r="D1" s="20"/>
      <c r="E1" s="20"/>
      <c r="F1" s="20"/>
      <c r="G1" s="74"/>
      <c r="H1" s="74"/>
      <c r="I1" s="74"/>
      <c r="J1" s="74"/>
    </row>
    <row r="2" ht="40.5" customHeight="1" spans="1:10">
      <c r="A2" s="22"/>
      <c r="B2" s="16"/>
      <c r="C2" s="22" t="s">
        <v>92</v>
      </c>
      <c r="D2" s="16"/>
      <c r="E2" s="16"/>
      <c r="F2" s="16"/>
      <c r="G2" s="75"/>
      <c r="H2" s="75"/>
      <c r="I2" s="75"/>
      <c r="J2" s="75"/>
    </row>
    <row r="3" ht="21" customHeight="1" spans="1:10">
      <c r="A3" s="31" t="s">
        <v>4</v>
      </c>
      <c r="B3" s="31"/>
      <c r="C3" s="31"/>
      <c r="D3" s="31"/>
      <c r="E3" s="31"/>
      <c r="F3" s="31"/>
      <c r="G3" s="76"/>
      <c r="H3" s="76"/>
      <c r="I3" s="76"/>
      <c r="J3" s="80" t="s">
        <v>5</v>
      </c>
    </row>
    <row r="4" s="69" customFormat="1" ht="21" customHeight="1" spans="1:10">
      <c r="A4" s="72" t="s">
        <v>54</v>
      </c>
      <c r="B4" s="72" t="s">
        <v>55</v>
      </c>
      <c r="C4" s="27" t="s">
        <v>56</v>
      </c>
      <c r="D4" s="28"/>
      <c r="E4" s="28"/>
      <c r="F4" s="27" t="s">
        <v>57</v>
      </c>
      <c r="G4" s="77" t="s">
        <v>93</v>
      </c>
      <c r="H4" s="77" t="s">
        <v>94</v>
      </c>
      <c r="I4" s="77" t="s">
        <v>95</v>
      </c>
      <c r="J4" s="77" t="s">
        <v>49</v>
      </c>
    </row>
    <row r="5" s="70" customFormat="1" ht="21" customHeight="1" spans="1:10">
      <c r="A5" s="73"/>
      <c r="B5" s="73"/>
      <c r="C5" s="27" t="s">
        <v>64</v>
      </c>
      <c r="D5" s="27" t="s">
        <v>65</v>
      </c>
      <c r="E5" s="27" t="s">
        <v>66</v>
      </c>
      <c r="F5" s="27"/>
      <c r="G5" s="77"/>
      <c r="H5" s="77"/>
      <c r="I5" s="77"/>
      <c r="J5" s="77"/>
    </row>
    <row r="6" s="18" customFormat="1" ht="21" customHeight="1" spans="1:10">
      <c r="A6" s="29"/>
      <c r="B6" s="29"/>
      <c r="C6" s="26"/>
      <c r="D6" s="26"/>
      <c r="E6" s="26"/>
      <c r="F6" s="29" t="s">
        <v>71</v>
      </c>
      <c r="G6" s="78">
        <f t="shared" ref="G6:G17" si="0">SUM(H6:J6)</f>
        <v>2429.471408</v>
      </c>
      <c r="H6" s="79">
        <v>1480.861408</v>
      </c>
      <c r="I6" s="79">
        <v>948.61</v>
      </c>
      <c r="J6" s="79">
        <v>0</v>
      </c>
    </row>
    <row r="7" s="18" customFormat="1" ht="21" customHeight="1" spans="1:10">
      <c r="A7" s="29"/>
      <c r="B7" s="29"/>
      <c r="C7" s="26" t="s">
        <v>72</v>
      </c>
      <c r="D7" s="26"/>
      <c r="E7" s="26"/>
      <c r="F7" s="29" t="s">
        <v>73</v>
      </c>
      <c r="G7" s="78">
        <f t="shared" si="0"/>
        <v>2102.327936</v>
      </c>
      <c r="H7" s="79">
        <v>1153.717936</v>
      </c>
      <c r="I7" s="79">
        <v>948.61</v>
      </c>
      <c r="J7" s="79">
        <v>0</v>
      </c>
    </row>
    <row r="8" ht="21" customHeight="1" spans="1:10">
      <c r="A8" s="29"/>
      <c r="B8" s="29"/>
      <c r="C8" s="26"/>
      <c r="D8" s="26" t="s">
        <v>74</v>
      </c>
      <c r="E8" s="26"/>
      <c r="F8" s="29" t="s">
        <v>75</v>
      </c>
      <c r="G8" s="78">
        <f t="shared" si="0"/>
        <v>2102.327936</v>
      </c>
      <c r="H8" s="79">
        <v>1153.717936</v>
      </c>
      <c r="I8" s="79">
        <v>948.61</v>
      </c>
      <c r="J8" s="79">
        <v>0</v>
      </c>
    </row>
    <row r="9" ht="21" customHeight="1" spans="1:10">
      <c r="A9" s="29"/>
      <c r="B9" s="29"/>
      <c r="C9" s="26"/>
      <c r="D9" s="26"/>
      <c r="E9" s="26" t="s">
        <v>76</v>
      </c>
      <c r="F9" s="29" t="s">
        <v>77</v>
      </c>
      <c r="G9" s="78">
        <f t="shared" si="0"/>
        <v>1153.717936</v>
      </c>
      <c r="H9" s="79">
        <v>1153.717936</v>
      </c>
      <c r="I9" s="79">
        <v>0</v>
      </c>
      <c r="J9" s="79">
        <v>0</v>
      </c>
    </row>
    <row r="10" ht="21" customHeight="1" spans="1:10">
      <c r="A10" s="29"/>
      <c r="B10" s="29"/>
      <c r="C10" s="26"/>
      <c r="D10" s="26"/>
      <c r="E10" s="26" t="s">
        <v>78</v>
      </c>
      <c r="F10" s="29" t="s">
        <v>79</v>
      </c>
      <c r="G10" s="78">
        <f t="shared" si="0"/>
        <v>948.61</v>
      </c>
      <c r="H10" s="79">
        <v>0</v>
      </c>
      <c r="I10" s="79">
        <v>948.61</v>
      </c>
      <c r="J10" s="79">
        <v>0</v>
      </c>
    </row>
    <row r="11" ht="21" customHeight="1" spans="1:10">
      <c r="A11" s="29"/>
      <c r="B11" s="29"/>
      <c r="C11" s="26" t="s">
        <v>80</v>
      </c>
      <c r="D11" s="26"/>
      <c r="E11" s="26"/>
      <c r="F11" s="29" t="s">
        <v>81</v>
      </c>
      <c r="G11" s="78">
        <f t="shared" si="0"/>
        <v>195.595872</v>
      </c>
      <c r="H11" s="79">
        <v>195.595872</v>
      </c>
      <c r="I11" s="79">
        <v>0</v>
      </c>
      <c r="J11" s="79">
        <v>0</v>
      </c>
    </row>
    <row r="12" ht="21" customHeight="1" spans="1:10">
      <c r="A12" s="29"/>
      <c r="B12" s="29"/>
      <c r="C12" s="26"/>
      <c r="D12" s="26" t="s">
        <v>82</v>
      </c>
      <c r="E12" s="26"/>
      <c r="F12" s="29" t="s">
        <v>83</v>
      </c>
      <c r="G12" s="78">
        <f t="shared" si="0"/>
        <v>195.595872</v>
      </c>
      <c r="H12" s="79">
        <v>195.595872</v>
      </c>
      <c r="I12" s="79">
        <v>0</v>
      </c>
      <c r="J12" s="79">
        <v>0</v>
      </c>
    </row>
    <row r="13" ht="21" customHeight="1" spans="1:10">
      <c r="A13" s="29"/>
      <c r="B13" s="29"/>
      <c r="C13" s="26"/>
      <c r="D13" s="26"/>
      <c r="E13" s="26" t="s">
        <v>82</v>
      </c>
      <c r="F13" s="29" t="s">
        <v>84</v>
      </c>
      <c r="G13" s="78">
        <f t="shared" si="0"/>
        <v>130.449216</v>
      </c>
      <c r="H13" s="79">
        <v>130.449216</v>
      </c>
      <c r="I13" s="79">
        <v>0</v>
      </c>
      <c r="J13" s="79">
        <v>0</v>
      </c>
    </row>
    <row r="14" ht="21" customHeight="1" spans="1:10">
      <c r="A14" s="29"/>
      <c r="B14" s="29"/>
      <c r="C14" s="26"/>
      <c r="D14" s="26"/>
      <c r="E14" s="26" t="s">
        <v>85</v>
      </c>
      <c r="F14" s="29" t="s">
        <v>86</v>
      </c>
      <c r="G14" s="78">
        <f t="shared" si="0"/>
        <v>65.146656</v>
      </c>
      <c r="H14" s="79">
        <v>65.146656</v>
      </c>
      <c r="I14" s="79">
        <v>0</v>
      </c>
      <c r="J14" s="79">
        <v>0</v>
      </c>
    </row>
    <row r="15" ht="21" customHeight="1" spans="1:10">
      <c r="A15" s="29"/>
      <c r="B15" s="29"/>
      <c r="C15" s="26" t="s">
        <v>87</v>
      </c>
      <c r="D15" s="26"/>
      <c r="E15" s="26"/>
      <c r="F15" s="29" t="s">
        <v>88</v>
      </c>
      <c r="G15" s="78">
        <f t="shared" si="0"/>
        <v>131.5476</v>
      </c>
      <c r="H15" s="79">
        <v>131.5476</v>
      </c>
      <c r="I15" s="79">
        <v>0</v>
      </c>
      <c r="J15" s="79">
        <v>0</v>
      </c>
    </row>
    <row r="16" ht="21" customHeight="1" spans="1:10">
      <c r="A16" s="29"/>
      <c r="B16" s="29"/>
      <c r="C16" s="26"/>
      <c r="D16" s="26" t="s">
        <v>78</v>
      </c>
      <c r="E16" s="26"/>
      <c r="F16" s="29" t="s">
        <v>89</v>
      </c>
      <c r="G16" s="78">
        <f t="shared" si="0"/>
        <v>131.5476</v>
      </c>
      <c r="H16" s="79">
        <v>131.5476</v>
      </c>
      <c r="I16" s="79">
        <v>0</v>
      </c>
      <c r="J16" s="79">
        <v>0</v>
      </c>
    </row>
    <row r="17" ht="21" customHeight="1" spans="1:10">
      <c r="A17" s="29"/>
      <c r="B17" s="29"/>
      <c r="C17" s="26"/>
      <c r="D17" s="26"/>
      <c r="E17" s="26" t="s">
        <v>76</v>
      </c>
      <c r="F17" s="29" t="s">
        <v>90</v>
      </c>
      <c r="G17" s="78">
        <f t="shared" si="0"/>
        <v>131.5476</v>
      </c>
      <c r="H17" s="79">
        <v>131.5476</v>
      </c>
      <c r="I17" s="79">
        <v>0</v>
      </c>
      <c r="J17" s="79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Col="6"/>
  <cols>
    <col min="1" max="1" width="29.1416666666667" style="44" customWidth="1"/>
    <col min="2" max="2" width="24.2833333333333" style="44" customWidth="1"/>
    <col min="3" max="3" width="30.2833333333333" style="44" customWidth="1"/>
    <col min="4" max="7" width="17.1416666666667" style="44" customWidth="1"/>
  </cols>
  <sheetData>
    <row r="1" ht="15" customHeight="1" spans="1:7">
      <c r="A1" s="45"/>
      <c r="B1" s="46"/>
      <c r="C1" s="46"/>
      <c r="D1" s="47"/>
      <c r="E1" s="60"/>
      <c r="F1" s="47"/>
      <c r="G1" s="61" t="s">
        <v>96</v>
      </c>
    </row>
    <row r="2" ht="32.25" customHeight="1" spans="1:7">
      <c r="A2" s="48" t="s">
        <v>97</v>
      </c>
      <c r="B2" s="48"/>
      <c r="C2" s="48"/>
      <c r="D2" s="48"/>
      <c r="E2" s="48"/>
      <c r="F2" s="62"/>
      <c r="G2" s="62"/>
    </row>
    <row r="3" ht="18" customHeight="1" spans="1:7">
      <c r="A3" s="49" t="s">
        <v>4</v>
      </c>
      <c r="B3" s="49"/>
      <c r="C3" s="49"/>
      <c r="D3" s="50"/>
      <c r="E3" s="63"/>
      <c r="F3" s="50"/>
      <c r="G3" s="64" t="s">
        <v>5</v>
      </c>
    </row>
    <row r="4" ht="19.5" customHeight="1" spans="1:7">
      <c r="A4" s="51" t="s">
        <v>98</v>
      </c>
      <c r="B4" s="51"/>
      <c r="C4" s="51" t="s">
        <v>99</v>
      </c>
      <c r="D4" s="51"/>
      <c r="E4" s="65"/>
      <c r="F4" s="66"/>
      <c r="G4" s="66"/>
    </row>
    <row r="5" ht="19.5" customHeight="1" spans="1:7">
      <c r="A5" s="51" t="s">
        <v>100</v>
      </c>
      <c r="B5" s="51" t="s">
        <v>9</v>
      </c>
      <c r="C5" s="52" t="s">
        <v>100</v>
      </c>
      <c r="D5" s="51" t="s">
        <v>9</v>
      </c>
      <c r="E5" s="65"/>
      <c r="F5" s="66"/>
      <c r="G5" s="66"/>
    </row>
    <row r="6" ht="19.5" customHeight="1" spans="1:7">
      <c r="A6" s="51"/>
      <c r="B6" s="51"/>
      <c r="C6" s="53"/>
      <c r="D6" s="51" t="s">
        <v>93</v>
      </c>
      <c r="E6" s="51" t="s">
        <v>68</v>
      </c>
      <c r="F6" s="51" t="s">
        <v>69</v>
      </c>
      <c r="G6" s="51" t="s">
        <v>70</v>
      </c>
    </row>
    <row r="7" ht="19.5" customHeight="1" spans="1:7">
      <c r="A7" s="54" t="s">
        <v>101</v>
      </c>
      <c r="B7" s="55">
        <v>2429.471408</v>
      </c>
      <c r="C7" s="54" t="s">
        <v>11</v>
      </c>
      <c r="D7" s="55">
        <f t="shared" ref="D7:D28" si="0">SUM(E7:G7)</f>
        <v>2102.327936</v>
      </c>
      <c r="E7" s="55">
        <v>2102.327936</v>
      </c>
      <c r="F7" s="55"/>
      <c r="G7" s="55"/>
    </row>
    <row r="8" ht="19.5" customHeight="1" spans="1:7">
      <c r="A8" s="56" t="s">
        <v>102</v>
      </c>
      <c r="B8" s="55"/>
      <c r="C8" s="54" t="s">
        <v>13</v>
      </c>
      <c r="D8" s="55">
        <f t="shared" si="0"/>
        <v>0</v>
      </c>
      <c r="E8" s="55"/>
      <c r="F8" s="55"/>
      <c r="G8" s="55"/>
    </row>
    <row r="9" ht="19.5" customHeight="1" spans="1:7">
      <c r="A9" s="56" t="s">
        <v>103</v>
      </c>
      <c r="B9" s="55"/>
      <c r="C9" s="54" t="s">
        <v>15</v>
      </c>
      <c r="D9" s="55">
        <f t="shared" si="0"/>
        <v>0</v>
      </c>
      <c r="E9" s="55"/>
      <c r="F9" s="55"/>
      <c r="G9" s="55"/>
    </row>
    <row r="10" ht="19.5" customHeight="1" spans="1:7">
      <c r="A10" s="56"/>
      <c r="B10" s="57"/>
      <c r="C10" s="54" t="s">
        <v>17</v>
      </c>
      <c r="D10" s="55">
        <f t="shared" si="0"/>
        <v>0</v>
      </c>
      <c r="E10" s="55"/>
      <c r="F10" s="55"/>
      <c r="G10" s="55"/>
    </row>
    <row r="11" ht="19.5" customHeight="1" spans="1:7">
      <c r="A11" s="56"/>
      <c r="B11" s="57"/>
      <c r="C11" s="54" t="s">
        <v>19</v>
      </c>
      <c r="D11" s="55">
        <f t="shared" si="0"/>
        <v>0</v>
      </c>
      <c r="E11" s="55"/>
      <c r="F11" s="55"/>
      <c r="G11" s="55"/>
    </row>
    <row r="12" ht="19.5" customHeight="1" spans="1:7">
      <c r="A12" s="56"/>
      <c r="B12" s="57"/>
      <c r="C12" s="54" t="s">
        <v>21</v>
      </c>
      <c r="D12" s="55">
        <f t="shared" si="0"/>
        <v>0</v>
      </c>
      <c r="E12" s="55"/>
      <c r="F12" s="55"/>
      <c r="G12" s="55"/>
    </row>
    <row r="13" ht="19.5" customHeight="1" spans="1:7">
      <c r="A13" s="56"/>
      <c r="B13" s="57"/>
      <c r="C13" s="54" t="s">
        <v>23</v>
      </c>
      <c r="D13" s="55">
        <f t="shared" si="0"/>
        <v>0</v>
      </c>
      <c r="E13" s="55"/>
      <c r="F13" s="55"/>
      <c r="G13" s="55"/>
    </row>
    <row r="14" ht="19.5" customHeight="1" spans="1:7">
      <c r="A14" s="56"/>
      <c r="B14" s="57"/>
      <c r="C14" s="54" t="s">
        <v>25</v>
      </c>
      <c r="D14" s="55">
        <f t="shared" si="0"/>
        <v>195.595872</v>
      </c>
      <c r="E14" s="55">
        <v>195.595872</v>
      </c>
      <c r="F14" s="55"/>
      <c r="G14" s="55"/>
    </row>
    <row r="15" ht="19.5" customHeight="1" spans="1:7">
      <c r="A15" s="56"/>
      <c r="B15" s="57"/>
      <c r="C15" s="54" t="s">
        <v>26</v>
      </c>
      <c r="D15" s="55">
        <f t="shared" si="0"/>
        <v>0</v>
      </c>
      <c r="E15" s="55"/>
      <c r="F15" s="55"/>
      <c r="G15" s="55"/>
    </row>
    <row r="16" ht="19.5" customHeight="1" spans="1:7">
      <c r="A16" s="56"/>
      <c r="B16" s="57"/>
      <c r="C16" s="54" t="s">
        <v>27</v>
      </c>
      <c r="D16" s="55">
        <f t="shared" si="0"/>
        <v>0</v>
      </c>
      <c r="E16" s="55"/>
      <c r="F16" s="55"/>
      <c r="G16" s="55"/>
    </row>
    <row r="17" ht="19.5" customHeight="1" spans="1:7">
      <c r="A17" s="56"/>
      <c r="B17" s="57"/>
      <c r="C17" s="54" t="s">
        <v>28</v>
      </c>
      <c r="D17" s="55">
        <f t="shared" si="0"/>
        <v>0</v>
      </c>
      <c r="E17" s="55"/>
      <c r="F17" s="55"/>
      <c r="G17" s="55"/>
    </row>
    <row r="18" ht="19.5" customHeight="1" spans="1:7">
      <c r="A18" s="54"/>
      <c r="B18" s="57"/>
      <c r="C18" s="54" t="s">
        <v>29</v>
      </c>
      <c r="D18" s="55">
        <f t="shared" si="0"/>
        <v>0</v>
      </c>
      <c r="E18" s="55"/>
      <c r="F18" s="55"/>
      <c r="G18" s="55"/>
    </row>
    <row r="19" ht="19.5" customHeight="1" spans="1:7">
      <c r="A19" s="56"/>
      <c r="B19" s="57"/>
      <c r="C19" s="54" t="s">
        <v>30</v>
      </c>
      <c r="D19" s="55">
        <f t="shared" si="0"/>
        <v>0</v>
      </c>
      <c r="E19" s="55"/>
      <c r="F19" s="55"/>
      <c r="G19" s="55"/>
    </row>
    <row r="20" ht="19.5" customHeight="1" spans="1:7">
      <c r="A20" s="58"/>
      <c r="B20" s="55"/>
      <c r="C20" s="54" t="s">
        <v>31</v>
      </c>
      <c r="D20" s="55">
        <f t="shared" si="0"/>
        <v>0</v>
      </c>
      <c r="E20" s="55"/>
      <c r="F20" s="55"/>
      <c r="G20" s="55"/>
    </row>
    <row r="21" ht="19.5" customHeight="1" spans="1:7">
      <c r="A21" s="54"/>
      <c r="B21" s="57"/>
      <c r="C21" s="54" t="s">
        <v>32</v>
      </c>
      <c r="D21" s="55">
        <f t="shared" si="0"/>
        <v>0</v>
      </c>
      <c r="E21" s="55"/>
      <c r="F21" s="55"/>
      <c r="G21" s="55"/>
    </row>
    <row r="22" ht="19.5" customHeight="1" spans="1:7">
      <c r="A22" s="54"/>
      <c r="B22" s="57"/>
      <c r="C22" s="54" t="s">
        <v>33</v>
      </c>
      <c r="D22" s="55">
        <f t="shared" si="0"/>
        <v>0</v>
      </c>
      <c r="E22" s="55"/>
      <c r="F22" s="55"/>
      <c r="G22" s="55"/>
    </row>
    <row r="23" ht="19.5" customHeight="1" spans="1:7">
      <c r="A23" s="54"/>
      <c r="B23" s="57"/>
      <c r="C23" s="54" t="s">
        <v>34</v>
      </c>
      <c r="D23" s="55">
        <f t="shared" si="0"/>
        <v>0</v>
      </c>
      <c r="E23" s="55"/>
      <c r="F23" s="55"/>
      <c r="G23" s="55"/>
    </row>
    <row r="24" ht="19.5" customHeight="1" spans="1:7">
      <c r="A24" s="54"/>
      <c r="B24" s="55"/>
      <c r="C24" s="54" t="s">
        <v>35</v>
      </c>
      <c r="D24" s="55">
        <f t="shared" si="0"/>
        <v>0</v>
      </c>
      <c r="E24" s="55"/>
      <c r="F24" s="55"/>
      <c r="G24" s="55"/>
    </row>
    <row r="25" ht="19.5" customHeight="1" spans="1:7">
      <c r="A25" s="54"/>
      <c r="B25" s="55"/>
      <c r="C25" s="54" t="s">
        <v>36</v>
      </c>
      <c r="D25" s="55">
        <f t="shared" si="0"/>
        <v>131.5476</v>
      </c>
      <c r="E25" s="55">
        <v>131.5476</v>
      </c>
      <c r="F25" s="55"/>
      <c r="G25" s="55"/>
    </row>
    <row r="26" ht="19.5" customHeight="1" spans="1:7">
      <c r="A26" s="56"/>
      <c r="B26" s="55"/>
      <c r="C26" s="54" t="s">
        <v>37</v>
      </c>
      <c r="D26" s="55">
        <f t="shared" si="0"/>
        <v>0</v>
      </c>
      <c r="E26" s="55"/>
      <c r="F26" s="55"/>
      <c r="G26" s="55"/>
    </row>
    <row r="27" ht="19.5" customHeight="1" spans="1:7">
      <c r="A27" s="54"/>
      <c r="B27" s="55"/>
      <c r="C27" s="54" t="s">
        <v>38</v>
      </c>
      <c r="D27" s="55">
        <f t="shared" si="0"/>
        <v>0</v>
      </c>
      <c r="E27" s="55"/>
      <c r="F27" s="55"/>
      <c r="G27" s="55"/>
    </row>
    <row r="28" ht="19.5" customHeight="1" spans="1:7">
      <c r="A28" s="54"/>
      <c r="B28" s="55"/>
      <c r="C28" s="54" t="s">
        <v>39</v>
      </c>
      <c r="D28" s="55">
        <f t="shared" si="0"/>
        <v>0</v>
      </c>
      <c r="E28" s="55"/>
      <c r="F28" s="55"/>
      <c r="G28" s="55"/>
    </row>
    <row r="29" ht="19.5" customHeight="1" spans="1:7">
      <c r="A29" s="54"/>
      <c r="B29" s="55"/>
      <c r="C29" s="54" t="s">
        <v>40</v>
      </c>
      <c r="D29" s="55">
        <f>ROUND(D31-SUM(D7:D28),2)</f>
        <v>0</v>
      </c>
      <c r="E29" s="55">
        <f>ROUND(E31-SUM(E7:E28),2)</f>
        <v>0</v>
      </c>
      <c r="F29" s="55">
        <f>ROUND(F31-SUM(F7:F28),2)</f>
        <v>0</v>
      </c>
      <c r="G29" s="55">
        <f>ROUND(G31-SUM(G7:G28),2)</f>
        <v>0</v>
      </c>
    </row>
    <row r="30" ht="19.5" customHeight="1" spans="1:7">
      <c r="A30" s="54"/>
      <c r="B30" s="55"/>
      <c r="C30" s="54"/>
      <c r="D30" s="55"/>
      <c r="E30" s="55"/>
      <c r="F30" s="55"/>
      <c r="G30" s="55"/>
    </row>
    <row r="31" ht="19.5" customHeight="1" spans="1:7">
      <c r="A31" s="54" t="s">
        <v>104</v>
      </c>
      <c r="B31" s="55">
        <f>SUM(B7:B9)</f>
        <v>2429.471408</v>
      </c>
      <c r="C31" s="54" t="s">
        <v>105</v>
      </c>
      <c r="D31" s="55">
        <f>D35-D33</f>
        <v>2429.471408</v>
      </c>
      <c r="E31" s="55">
        <f>E35-E33</f>
        <v>2429.471408</v>
      </c>
      <c r="F31" s="55">
        <f>F35-F33</f>
        <v>0</v>
      </c>
      <c r="G31" s="55">
        <f>G35-G33</f>
        <v>0</v>
      </c>
    </row>
    <row r="32" ht="19.5" customHeight="1" spans="1:7">
      <c r="A32" s="54"/>
      <c r="B32" s="55"/>
      <c r="C32" s="54"/>
      <c r="D32" s="55"/>
      <c r="E32" s="55"/>
      <c r="F32" s="55"/>
      <c r="G32" s="55"/>
    </row>
    <row r="33" ht="19.5" customHeight="1" spans="1:7">
      <c r="A33" s="54" t="s">
        <v>48</v>
      </c>
      <c r="B33" s="55"/>
      <c r="C33" s="54" t="s">
        <v>49</v>
      </c>
      <c r="D33" s="59">
        <f>SUM(E33:G33)</f>
        <v>0</v>
      </c>
      <c r="E33" s="67"/>
      <c r="F33" s="67"/>
      <c r="G33" s="67"/>
    </row>
    <row r="34" ht="19.5" customHeight="1" spans="1:7">
      <c r="A34" s="54"/>
      <c r="B34" s="55"/>
      <c r="C34" s="54"/>
      <c r="D34" s="55"/>
      <c r="E34" s="55"/>
      <c r="F34" s="55"/>
      <c r="G34" s="55"/>
    </row>
    <row r="35" ht="19.5" customHeight="1" spans="1:7">
      <c r="A35" s="54" t="s">
        <v>106</v>
      </c>
      <c r="B35" s="55">
        <f>B31+B33</f>
        <v>2429.471408</v>
      </c>
      <c r="C35" s="54" t="s">
        <v>107</v>
      </c>
      <c r="D35" s="55">
        <f>SUM(E35:G35)</f>
        <v>2429.471408</v>
      </c>
      <c r="E35" s="68">
        <v>2429.471408</v>
      </c>
      <c r="F35" s="68"/>
      <c r="G35" s="68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19"/>
      <c r="C1" s="20" t="s">
        <v>108</v>
      </c>
      <c r="D1" s="20"/>
      <c r="E1" s="20"/>
      <c r="F1" s="20"/>
      <c r="G1" s="20"/>
      <c r="H1" s="20"/>
      <c r="I1" s="20"/>
      <c r="J1" s="20"/>
      <c r="K1" s="20"/>
    </row>
    <row r="2" s="16" customFormat="1" ht="40.5" customHeight="1" spans="1:3">
      <c r="A2" s="21"/>
      <c r="C2" s="22" t="s">
        <v>109</v>
      </c>
    </row>
    <row r="3" ht="18" customHeight="1" spans="1:11">
      <c r="A3" s="23" t="s">
        <v>4</v>
      </c>
      <c r="B3" s="24"/>
      <c r="C3" s="25"/>
      <c r="D3" s="25"/>
      <c r="E3" s="25"/>
      <c r="F3" s="25"/>
      <c r="G3" s="25"/>
      <c r="H3" s="25"/>
      <c r="I3" s="25"/>
      <c r="J3" s="31"/>
      <c r="K3" s="32" t="s">
        <v>5</v>
      </c>
    </row>
    <row r="4" ht="19.5" customHeight="1" spans="1:11">
      <c r="A4" s="26" t="s">
        <v>54</v>
      </c>
      <c r="B4" s="26" t="s">
        <v>55</v>
      </c>
      <c r="C4" s="27" t="s">
        <v>56</v>
      </c>
      <c r="D4" s="28"/>
      <c r="E4" s="28"/>
      <c r="F4" s="27" t="s">
        <v>57</v>
      </c>
      <c r="G4" s="27" t="s">
        <v>58</v>
      </c>
      <c r="H4" s="27" t="s">
        <v>94</v>
      </c>
      <c r="I4" s="28"/>
      <c r="J4" s="28"/>
      <c r="K4" s="27" t="s">
        <v>95</v>
      </c>
    </row>
    <row r="5" s="17" customFormat="1" ht="19.5" customHeight="1" spans="1:11">
      <c r="A5" s="29"/>
      <c r="B5" s="29"/>
      <c r="C5" s="27" t="s">
        <v>64</v>
      </c>
      <c r="D5" s="27" t="s">
        <v>65</v>
      </c>
      <c r="E5" s="27" t="s">
        <v>66</v>
      </c>
      <c r="F5" s="27"/>
      <c r="G5" s="27"/>
      <c r="H5" s="27" t="s">
        <v>110</v>
      </c>
      <c r="I5" s="27" t="s">
        <v>111</v>
      </c>
      <c r="J5" s="27" t="s">
        <v>112</v>
      </c>
      <c r="K5" s="27"/>
    </row>
    <row r="6" ht="19.5" customHeight="1" spans="1:11">
      <c r="A6" s="29"/>
      <c r="B6" s="29"/>
      <c r="C6" s="26"/>
      <c r="D6" s="26"/>
      <c r="E6" s="26"/>
      <c r="F6" s="29" t="s">
        <v>71</v>
      </c>
      <c r="G6" s="30">
        <f t="shared" ref="G6:G17" si="0">H6+K6</f>
        <v>2429.471408</v>
      </c>
      <c r="H6" s="30">
        <f t="shared" ref="H6:H17" si="1">I6+J6</f>
        <v>1480.861408</v>
      </c>
      <c r="I6" s="30">
        <v>1368.039684</v>
      </c>
      <c r="J6" s="30">
        <v>112.821724</v>
      </c>
      <c r="K6" s="30">
        <v>948.61</v>
      </c>
    </row>
    <row r="7" ht="19.5" customHeight="1" spans="1:11">
      <c r="A7" s="29"/>
      <c r="B7" s="29"/>
      <c r="C7" s="26" t="s">
        <v>72</v>
      </c>
      <c r="D7" s="26"/>
      <c r="E7" s="26"/>
      <c r="F7" s="29" t="s">
        <v>73</v>
      </c>
      <c r="G7" s="30">
        <f t="shared" si="0"/>
        <v>2102.327936</v>
      </c>
      <c r="H7" s="30">
        <f t="shared" si="1"/>
        <v>1153.717936</v>
      </c>
      <c r="I7" s="30">
        <v>1040.896212</v>
      </c>
      <c r="J7" s="30">
        <v>112.821724</v>
      </c>
      <c r="K7" s="30">
        <v>948.61</v>
      </c>
    </row>
    <row r="8" ht="19.5" customHeight="1" spans="1:11">
      <c r="A8" s="29"/>
      <c r="B8" s="29"/>
      <c r="C8" s="26"/>
      <c r="D8" s="26" t="s">
        <v>74</v>
      </c>
      <c r="E8" s="26"/>
      <c r="F8" s="29" t="s">
        <v>75</v>
      </c>
      <c r="G8" s="30">
        <f t="shared" si="0"/>
        <v>2102.327936</v>
      </c>
      <c r="H8" s="30">
        <f t="shared" si="1"/>
        <v>1153.717936</v>
      </c>
      <c r="I8" s="30">
        <v>1040.896212</v>
      </c>
      <c r="J8" s="30">
        <v>112.821724</v>
      </c>
      <c r="K8" s="30">
        <v>948.61</v>
      </c>
    </row>
    <row r="9" ht="19.5" customHeight="1" spans="1:11">
      <c r="A9" s="29"/>
      <c r="B9" s="29"/>
      <c r="C9" s="26"/>
      <c r="D9" s="26"/>
      <c r="E9" s="26" t="s">
        <v>76</v>
      </c>
      <c r="F9" s="29" t="s">
        <v>77</v>
      </c>
      <c r="G9" s="30">
        <f t="shared" si="0"/>
        <v>1153.717936</v>
      </c>
      <c r="H9" s="30">
        <f t="shared" si="1"/>
        <v>1153.717936</v>
      </c>
      <c r="I9" s="30">
        <v>1040.896212</v>
      </c>
      <c r="J9" s="30">
        <v>112.821724</v>
      </c>
      <c r="K9" s="30">
        <v>0</v>
      </c>
    </row>
    <row r="10" ht="19.5" customHeight="1" spans="1:11">
      <c r="A10" s="29"/>
      <c r="B10" s="29"/>
      <c r="C10" s="26"/>
      <c r="D10" s="26"/>
      <c r="E10" s="26" t="s">
        <v>78</v>
      </c>
      <c r="F10" s="29" t="s">
        <v>79</v>
      </c>
      <c r="G10" s="30">
        <f t="shared" si="0"/>
        <v>948.61</v>
      </c>
      <c r="H10" s="30">
        <f t="shared" si="1"/>
        <v>0</v>
      </c>
      <c r="I10" s="30">
        <v>0</v>
      </c>
      <c r="J10" s="30">
        <v>0</v>
      </c>
      <c r="K10" s="30">
        <v>948.61</v>
      </c>
    </row>
    <row r="11" ht="19.5" customHeight="1" spans="1:11">
      <c r="A11" s="29"/>
      <c r="B11" s="29"/>
      <c r="C11" s="26" t="s">
        <v>80</v>
      </c>
      <c r="D11" s="26"/>
      <c r="E11" s="26"/>
      <c r="F11" s="29" t="s">
        <v>81</v>
      </c>
      <c r="G11" s="30">
        <f t="shared" si="0"/>
        <v>195.595872</v>
      </c>
      <c r="H11" s="30">
        <f t="shared" si="1"/>
        <v>195.595872</v>
      </c>
      <c r="I11" s="30">
        <v>195.595872</v>
      </c>
      <c r="J11" s="30">
        <v>0</v>
      </c>
      <c r="K11" s="30">
        <v>0</v>
      </c>
    </row>
    <row r="12" ht="19.5" customHeight="1" spans="1:11">
      <c r="A12" s="29"/>
      <c r="B12" s="29"/>
      <c r="C12" s="26"/>
      <c r="D12" s="26" t="s">
        <v>82</v>
      </c>
      <c r="E12" s="26"/>
      <c r="F12" s="29" t="s">
        <v>83</v>
      </c>
      <c r="G12" s="30">
        <f t="shared" si="0"/>
        <v>195.595872</v>
      </c>
      <c r="H12" s="30">
        <f t="shared" si="1"/>
        <v>195.595872</v>
      </c>
      <c r="I12" s="30">
        <v>195.595872</v>
      </c>
      <c r="J12" s="30">
        <v>0</v>
      </c>
      <c r="K12" s="30">
        <v>0</v>
      </c>
    </row>
    <row r="13" ht="19.5" customHeight="1" spans="1:11">
      <c r="A13" s="29"/>
      <c r="B13" s="29"/>
      <c r="C13" s="26"/>
      <c r="D13" s="26"/>
      <c r="E13" s="26" t="s">
        <v>82</v>
      </c>
      <c r="F13" s="29" t="s">
        <v>84</v>
      </c>
      <c r="G13" s="30">
        <f t="shared" si="0"/>
        <v>130.449216</v>
      </c>
      <c r="H13" s="30">
        <f t="shared" si="1"/>
        <v>130.449216</v>
      </c>
      <c r="I13" s="30">
        <v>130.449216</v>
      </c>
      <c r="J13" s="30">
        <v>0</v>
      </c>
      <c r="K13" s="30">
        <v>0</v>
      </c>
    </row>
    <row r="14" ht="19.5" customHeight="1" spans="1:11">
      <c r="A14" s="29"/>
      <c r="B14" s="29"/>
      <c r="C14" s="26"/>
      <c r="D14" s="26"/>
      <c r="E14" s="26" t="s">
        <v>85</v>
      </c>
      <c r="F14" s="29" t="s">
        <v>86</v>
      </c>
      <c r="G14" s="30">
        <f t="shared" si="0"/>
        <v>65.146656</v>
      </c>
      <c r="H14" s="30">
        <f t="shared" si="1"/>
        <v>65.146656</v>
      </c>
      <c r="I14" s="30">
        <v>65.146656</v>
      </c>
      <c r="J14" s="30">
        <v>0</v>
      </c>
      <c r="K14" s="30">
        <v>0</v>
      </c>
    </row>
    <row r="15" ht="19.5" customHeight="1" spans="1:11">
      <c r="A15" s="29"/>
      <c r="B15" s="29"/>
      <c r="C15" s="26" t="s">
        <v>87</v>
      </c>
      <c r="D15" s="26"/>
      <c r="E15" s="26"/>
      <c r="F15" s="29" t="s">
        <v>88</v>
      </c>
      <c r="G15" s="30">
        <f t="shared" si="0"/>
        <v>131.5476</v>
      </c>
      <c r="H15" s="30">
        <f t="shared" si="1"/>
        <v>131.5476</v>
      </c>
      <c r="I15" s="30">
        <v>131.5476</v>
      </c>
      <c r="J15" s="30">
        <v>0</v>
      </c>
      <c r="K15" s="30">
        <v>0</v>
      </c>
    </row>
    <row r="16" ht="19.5" customHeight="1" spans="1:11">
      <c r="A16" s="29"/>
      <c r="B16" s="29"/>
      <c r="C16" s="26"/>
      <c r="D16" s="26" t="s">
        <v>78</v>
      </c>
      <c r="E16" s="26"/>
      <c r="F16" s="29" t="s">
        <v>89</v>
      </c>
      <c r="G16" s="30">
        <f t="shared" si="0"/>
        <v>131.5476</v>
      </c>
      <c r="H16" s="30">
        <f t="shared" si="1"/>
        <v>131.5476</v>
      </c>
      <c r="I16" s="30">
        <v>131.5476</v>
      </c>
      <c r="J16" s="30">
        <v>0</v>
      </c>
      <c r="K16" s="30">
        <v>0</v>
      </c>
    </row>
    <row r="17" ht="19.5" customHeight="1" spans="1:11">
      <c r="A17" s="29"/>
      <c r="B17" s="29"/>
      <c r="C17" s="26"/>
      <c r="D17" s="26"/>
      <c r="E17" s="26" t="s">
        <v>76</v>
      </c>
      <c r="F17" s="29" t="s">
        <v>90</v>
      </c>
      <c r="G17" s="30">
        <f t="shared" si="0"/>
        <v>131.5476</v>
      </c>
      <c r="H17" s="30">
        <f t="shared" si="1"/>
        <v>131.5476</v>
      </c>
      <c r="I17" s="30">
        <v>131.5476</v>
      </c>
      <c r="J17" s="30">
        <v>0</v>
      </c>
      <c r="K17" s="30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5"/>
  <cols>
    <col min="1" max="1" width="7.14166666666667" style="33" customWidth="1"/>
    <col min="2" max="2" width="28.575" style="33" customWidth="1"/>
    <col min="3" max="3" width="35.7083333333333" style="33" customWidth="1"/>
    <col min="4" max="6" width="28.575" style="33" customWidth="1"/>
    <col min="7" max="16384" width="8.85" style="4"/>
  </cols>
  <sheetData>
    <row r="1" customHeight="1" spans="1:1">
      <c r="A1" s="5"/>
    </row>
    <row r="2" s="43" customFormat="1" ht="45" customHeight="1" spans="1:6">
      <c r="A2" s="35" t="s">
        <v>113</v>
      </c>
      <c r="B2" s="35"/>
      <c r="C2" s="35"/>
      <c r="D2" s="35"/>
      <c r="E2" s="35"/>
      <c r="F2" s="35"/>
    </row>
    <row r="3" s="33" customFormat="1" ht="22.5" customHeight="1" spans="1:6">
      <c r="A3" s="36" t="s">
        <v>114</v>
      </c>
      <c r="B3" s="37"/>
      <c r="C3" s="37"/>
      <c r="D3" s="37"/>
      <c r="E3" s="41" t="s">
        <v>115</v>
      </c>
      <c r="F3" s="42" t="s">
        <v>116</v>
      </c>
    </row>
    <row r="4" s="33" customFormat="1" ht="22.5" customHeight="1" spans="1:6">
      <c r="A4" s="38" t="s">
        <v>117</v>
      </c>
      <c r="B4" s="38" t="s">
        <v>118</v>
      </c>
      <c r="C4" s="38"/>
      <c r="D4" s="38" t="s">
        <v>119</v>
      </c>
      <c r="E4" s="38"/>
      <c r="F4" s="38"/>
    </row>
    <row r="5" s="33" customFormat="1" ht="22.5" customHeight="1" spans="1:6">
      <c r="A5" s="38"/>
      <c r="B5" s="38" t="s">
        <v>56</v>
      </c>
      <c r="C5" s="38" t="s">
        <v>57</v>
      </c>
      <c r="D5" s="38" t="s">
        <v>58</v>
      </c>
      <c r="E5" s="38" t="s">
        <v>120</v>
      </c>
      <c r="F5" s="38" t="s">
        <v>121</v>
      </c>
    </row>
    <row r="6" s="33" customFormat="1" ht="22.5" customHeight="1" spans="1:6">
      <c r="A6" s="38" t="s">
        <v>122</v>
      </c>
      <c r="B6" s="38">
        <v>1</v>
      </c>
      <c r="C6" s="38">
        <v>2</v>
      </c>
      <c r="D6" s="38">
        <v>3</v>
      </c>
      <c r="E6" s="38">
        <v>4</v>
      </c>
      <c r="F6" s="38">
        <v>5</v>
      </c>
    </row>
    <row r="7" s="34" customFormat="1" ht="22.5" customHeight="1" spans="1:6">
      <c r="A7" s="39">
        <v>1</v>
      </c>
      <c r="B7" s="13"/>
      <c r="C7" s="13" t="s">
        <v>58</v>
      </c>
      <c r="D7" s="40">
        <v>1480.861408</v>
      </c>
      <c r="E7" s="40">
        <v>1368.039684</v>
      </c>
      <c r="F7" s="40">
        <v>112.821724</v>
      </c>
    </row>
    <row r="8" s="34" customFormat="1" ht="22.5" customHeight="1" spans="1:6">
      <c r="A8" s="39">
        <v>2</v>
      </c>
      <c r="B8" s="13">
        <v>301</v>
      </c>
      <c r="C8" s="13" t="s">
        <v>123</v>
      </c>
      <c r="D8" s="40">
        <v>1392.325896</v>
      </c>
      <c r="E8" s="40">
        <v>1362.325896</v>
      </c>
      <c r="F8" s="40">
        <v>30</v>
      </c>
    </row>
    <row r="9" ht="22.5" customHeight="1" spans="1:6">
      <c r="A9" s="39">
        <v>3</v>
      </c>
      <c r="B9" s="13">
        <v>30101</v>
      </c>
      <c r="C9" s="13" t="s">
        <v>124</v>
      </c>
      <c r="D9" s="40">
        <v>266.2944</v>
      </c>
      <c r="E9" s="40">
        <v>266.2944</v>
      </c>
      <c r="F9" s="40">
        <v>0</v>
      </c>
    </row>
    <row r="10" ht="22.5" customHeight="1" spans="1:6">
      <c r="A10" s="39">
        <v>4</v>
      </c>
      <c r="B10" s="13">
        <v>30102</v>
      </c>
      <c r="C10" s="13" t="s">
        <v>125</v>
      </c>
      <c r="D10" s="40">
        <v>209.727</v>
      </c>
      <c r="E10" s="40">
        <v>209.727</v>
      </c>
      <c r="F10" s="40">
        <v>0</v>
      </c>
    </row>
    <row r="11" ht="22.5" customHeight="1" spans="1:6">
      <c r="A11" s="39">
        <v>5</v>
      </c>
      <c r="B11" s="13">
        <v>30103</v>
      </c>
      <c r="C11" s="13" t="s">
        <v>126</v>
      </c>
      <c r="D11" s="40">
        <v>11.4758</v>
      </c>
      <c r="E11" s="40">
        <v>8.4758</v>
      </c>
      <c r="F11" s="40">
        <v>3</v>
      </c>
    </row>
    <row r="12" ht="22.5" customHeight="1" spans="1:6">
      <c r="A12" s="39">
        <v>6</v>
      </c>
      <c r="B12" s="13">
        <v>30106</v>
      </c>
      <c r="C12" s="13" t="s">
        <v>127</v>
      </c>
      <c r="D12" s="40">
        <v>27</v>
      </c>
      <c r="E12" s="40">
        <v>0</v>
      </c>
      <c r="F12" s="40">
        <v>27</v>
      </c>
    </row>
    <row r="13" ht="22.5" customHeight="1" spans="1:6">
      <c r="A13" s="39">
        <v>7</v>
      </c>
      <c r="B13" s="13">
        <v>30107</v>
      </c>
      <c r="C13" s="13" t="s">
        <v>128</v>
      </c>
      <c r="D13" s="40">
        <v>467.305</v>
      </c>
      <c r="E13" s="40">
        <v>467.305</v>
      </c>
      <c r="F13" s="40">
        <v>0</v>
      </c>
    </row>
    <row r="14" ht="22.5" customHeight="1" spans="1:6">
      <c r="A14" s="39">
        <v>8</v>
      </c>
      <c r="B14" s="13">
        <v>30108</v>
      </c>
      <c r="C14" s="13" t="s">
        <v>129</v>
      </c>
      <c r="D14" s="40">
        <v>130.449216</v>
      </c>
      <c r="E14" s="40">
        <v>130.449216</v>
      </c>
      <c r="F14" s="40">
        <v>0</v>
      </c>
    </row>
    <row r="15" ht="22.5" customHeight="1" spans="1:6">
      <c r="A15" s="39">
        <v>9</v>
      </c>
      <c r="B15" s="13">
        <v>30109</v>
      </c>
      <c r="C15" s="13" t="s">
        <v>130</v>
      </c>
      <c r="D15" s="40">
        <v>65.146656</v>
      </c>
      <c r="E15" s="40">
        <v>65.146656</v>
      </c>
      <c r="F15" s="40">
        <v>0</v>
      </c>
    </row>
    <row r="16" ht="22.5" customHeight="1" spans="1:6">
      <c r="A16" s="39">
        <v>10</v>
      </c>
      <c r="B16" s="13">
        <v>30110</v>
      </c>
      <c r="C16" s="13" t="s">
        <v>131</v>
      </c>
      <c r="D16" s="40">
        <v>76.3545</v>
      </c>
      <c r="E16" s="40">
        <v>76.3545</v>
      </c>
      <c r="F16" s="40">
        <v>0</v>
      </c>
    </row>
    <row r="17" ht="22.5" customHeight="1" spans="1:6">
      <c r="A17" s="39">
        <v>11</v>
      </c>
      <c r="B17" s="13">
        <v>30112</v>
      </c>
      <c r="C17" s="13" t="s">
        <v>132</v>
      </c>
      <c r="D17" s="40">
        <v>7.025724</v>
      </c>
      <c r="E17" s="40">
        <v>7.025724</v>
      </c>
      <c r="F17" s="40">
        <v>0</v>
      </c>
    </row>
    <row r="18" ht="22.5" customHeight="1" spans="1:6">
      <c r="A18" s="39">
        <v>12</v>
      </c>
      <c r="B18" s="13">
        <v>30113</v>
      </c>
      <c r="C18" s="13" t="s">
        <v>90</v>
      </c>
      <c r="D18" s="40">
        <v>131.5476</v>
      </c>
      <c r="E18" s="40">
        <v>131.5476</v>
      </c>
      <c r="F18" s="40">
        <v>0</v>
      </c>
    </row>
    <row r="19" ht="22.5" customHeight="1" spans="1:6">
      <c r="A19" s="39">
        <v>13</v>
      </c>
      <c r="B19" s="13">
        <v>302</v>
      </c>
      <c r="C19" s="13" t="s">
        <v>133</v>
      </c>
      <c r="D19" s="40">
        <v>79.441724</v>
      </c>
      <c r="E19" s="40">
        <v>0</v>
      </c>
      <c r="F19" s="40">
        <v>79.441724</v>
      </c>
    </row>
    <row r="20" ht="22.5" customHeight="1" spans="1:6">
      <c r="A20" s="39">
        <v>14</v>
      </c>
      <c r="B20" s="13">
        <v>30201</v>
      </c>
      <c r="C20" s="13" t="s">
        <v>134</v>
      </c>
      <c r="D20" s="40">
        <v>4.4</v>
      </c>
      <c r="E20" s="40">
        <v>0</v>
      </c>
      <c r="F20" s="40">
        <v>4.4</v>
      </c>
    </row>
    <row r="21" ht="22.5" customHeight="1" spans="1:6">
      <c r="A21" s="39">
        <v>15</v>
      </c>
      <c r="B21" s="13">
        <v>30202</v>
      </c>
      <c r="C21" s="13" t="s">
        <v>135</v>
      </c>
      <c r="D21" s="40">
        <v>0.6</v>
      </c>
      <c r="E21" s="40">
        <v>0</v>
      </c>
      <c r="F21" s="40">
        <v>0.6</v>
      </c>
    </row>
    <row r="22" ht="22.5" customHeight="1" spans="1:6">
      <c r="A22" s="39">
        <v>16</v>
      </c>
      <c r="B22" s="13">
        <v>30203</v>
      </c>
      <c r="C22" s="13" t="s">
        <v>136</v>
      </c>
      <c r="D22" s="40">
        <v>1</v>
      </c>
      <c r="E22" s="40">
        <v>0</v>
      </c>
      <c r="F22" s="40">
        <v>1</v>
      </c>
    </row>
    <row r="23" ht="22.5" customHeight="1" spans="1:6">
      <c r="A23" s="39">
        <v>17</v>
      </c>
      <c r="B23" s="13">
        <v>30211</v>
      </c>
      <c r="C23" s="13" t="s">
        <v>137</v>
      </c>
      <c r="D23" s="40">
        <v>2</v>
      </c>
      <c r="E23" s="40">
        <v>0</v>
      </c>
      <c r="F23" s="40">
        <v>2</v>
      </c>
    </row>
    <row r="24" ht="22.5" customHeight="1" spans="1:6">
      <c r="A24" s="39">
        <v>18</v>
      </c>
      <c r="B24" s="13">
        <v>30215</v>
      </c>
      <c r="C24" s="13" t="s">
        <v>138</v>
      </c>
      <c r="D24" s="40">
        <v>1</v>
      </c>
      <c r="E24" s="40">
        <v>0</v>
      </c>
      <c r="F24" s="40">
        <v>1</v>
      </c>
    </row>
    <row r="25" ht="22.5" customHeight="1" spans="1:6">
      <c r="A25" s="39">
        <v>19</v>
      </c>
      <c r="B25" s="13">
        <v>30217</v>
      </c>
      <c r="C25" s="13" t="s">
        <v>139</v>
      </c>
      <c r="D25" s="40">
        <v>1</v>
      </c>
      <c r="E25" s="40">
        <v>0</v>
      </c>
      <c r="F25" s="40">
        <v>1</v>
      </c>
    </row>
    <row r="26" ht="22.5" customHeight="1" spans="1:6">
      <c r="A26" s="39">
        <v>20</v>
      </c>
      <c r="B26" s="13">
        <v>30227</v>
      </c>
      <c r="C26" s="13" t="s">
        <v>140</v>
      </c>
      <c r="D26" s="40">
        <v>1.3</v>
      </c>
      <c r="E26" s="40">
        <v>0</v>
      </c>
      <c r="F26" s="40">
        <v>1.3</v>
      </c>
    </row>
    <row r="27" ht="22.5" customHeight="1" spans="1:6">
      <c r="A27" s="39">
        <v>21</v>
      </c>
      <c r="B27" s="13">
        <v>30228</v>
      </c>
      <c r="C27" s="13" t="s">
        <v>141</v>
      </c>
      <c r="D27" s="40">
        <v>11.233884</v>
      </c>
      <c r="E27" s="40">
        <v>0</v>
      </c>
      <c r="F27" s="40">
        <v>11.233884</v>
      </c>
    </row>
    <row r="28" ht="22.5" customHeight="1" spans="1:6">
      <c r="A28" s="39">
        <v>22</v>
      </c>
      <c r="B28" s="13">
        <v>30231</v>
      </c>
      <c r="C28" s="13" t="s">
        <v>142</v>
      </c>
      <c r="D28" s="40">
        <v>17.5</v>
      </c>
      <c r="E28" s="40">
        <v>0</v>
      </c>
      <c r="F28" s="40">
        <v>17.5</v>
      </c>
    </row>
    <row r="29" ht="22.5" customHeight="1" spans="1:6">
      <c r="A29" s="39">
        <v>23</v>
      </c>
      <c r="B29" s="13">
        <v>30239</v>
      </c>
      <c r="C29" s="13" t="s">
        <v>143</v>
      </c>
      <c r="D29" s="40">
        <v>24.5104</v>
      </c>
      <c r="E29" s="40">
        <v>0</v>
      </c>
      <c r="F29" s="40">
        <v>24.5104</v>
      </c>
    </row>
    <row r="30" ht="22.5" customHeight="1" spans="1:6">
      <c r="A30" s="39">
        <v>24</v>
      </c>
      <c r="B30" s="13">
        <v>30299</v>
      </c>
      <c r="C30" s="13" t="s">
        <v>144</v>
      </c>
      <c r="D30" s="40">
        <v>14.89744</v>
      </c>
      <c r="E30" s="40">
        <v>0</v>
      </c>
      <c r="F30" s="40">
        <v>14.89744</v>
      </c>
    </row>
    <row r="31" ht="22.5" customHeight="1" spans="1:6">
      <c r="A31" s="39">
        <v>25</v>
      </c>
      <c r="B31" s="13">
        <v>303</v>
      </c>
      <c r="C31" s="13" t="s">
        <v>145</v>
      </c>
      <c r="D31" s="40">
        <v>6.343788</v>
      </c>
      <c r="E31" s="40">
        <v>5.713788</v>
      </c>
      <c r="F31" s="40">
        <v>0.63</v>
      </c>
    </row>
    <row r="32" ht="22.5" customHeight="1" spans="1:6">
      <c r="A32" s="39">
        <v>26</v>
      </c>
      <c r="B32" s="13">
        <v>30305</v>
      </c>
      <c r="C32" s="13" t="s">
        <v>146</v>
      </c>
      <c r="D32" s="40">
        <v>2.0076</v>
      </c>
      <c r="E32" s="40">
        <v>2.0076</v>
      </c>
      <c r="F32" s="40">
        <v>0</v>
      </c>
    </row>
    <row r="33" ht="22.5" customHeight="1" spans="1:6">
      <c r="A33" s="39">
        <v>27</v>
      </c>
      <c r="B33" s="13">
        <v>30307</v>
      </c>
      <c r="C33" s="13" t="s">
        <v>147</v>
      </c>
      <c r="D33" s="40">
        <v>3.706188</v>
      </c>
      <c r="E33" s="40">
        <v>3.706188</v>
      </c>
      <c r="F33" s="40">
        <v>0</v>
      </c>
    </row>
    <row r="34" ht="22.5" customHeight="1" spans="1:6">
      <c r="A34" s="39">
        <v>28</v>
      </c>
      <c r="B34" s="13">
        <v>30399</v>
      </c>
      <c r="C34" s="13" t="s">
        <v>148</v>
      </c>
      <c r="D34" s="40">
        <v>0.63</v>
      </c>
      <c r="E34" s="40">
        <v>0</v>
      </c>
      <c r="F34" s="40">
        <v>0.63</v>
      </c>
    </row>
    <row r="35" ht="22.5" customHeight="1" spans="1:6">
      <c r="A35" s="39">
        <v>29</v>
      </c>
      <c r="B35" s="13">
        <v>310</v>
      </c>
      <c r="C35" s="13" t="s">
        <v>149</v>
      </c>
      <c r="D35" s="40">
        <v>2.75</v>
      </c>
      <c r="E35" s="40">
        <v>0</v>
      </c>
      <c r="F35" s="40">
        <v>2.75</v>
      </c>
    </row>
    <row r="36" s="34" customFormat="1" ht="22.5" customHeight="1" spans="1:6">
      <c r="A36" s="39">
        <v>30</v>
      </c>
      <c r="B36" s="13">
        <v>31002</v>
      </c>
      <c r="C36" s="13" t="s">
        <v>150</v>
      </c>
      <c r="D36" s="40">
        <v>2.75</v>
      </c>
      <c r="E36" s="40">
        <v>0</v>
      </c>
      <c r="F36" s="40">
        <v>2.75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5"/>
  <cols>
    <col min="1" max="1" width="7.14166666666667" style="33" customWidth="1"/>
    <col min="2" max="2" width="28.575" style="33" customWidth="1"/>
    <col min="3" max="3" width="42.85" style="33" customWidth="1"/>
    <col min="4" max="6" width="28.575" style="33" customWidth="1"/>
    <col min="7" max="16384" width="8.85" style="4"/>
  </cols>
  <sheetData>
    <row r="1" customHeight="1" spans="1:1">
      <c r="A1" s="5"/>
    </row>
    <row r="2" s="33" customFormat="1" ht="45" customHeight="1" spans="1:6">
      <c r="A2" s="35" t="s">
        <v>151</v>
      </c>
      <c r="B2" s="35"/>
      <c r="C2" s="35"/>
      <c r="D2" s="35"/>
      <c r="E2" s="35"/>
      <c r="F2" s="35"/>
    </row>
    <row r="3" s="33" customFormat="1" ht="22.5" customHeight="1" spans="1:6">
      <c r="A3" s="36" t="s">
        <v>114</v>
      </c>
      <c r="B3" s="37"/>
      <c r="C3" s="37"/>
      <c r="D3" s="37"/>
      <c r="E3" s="41" t="s">
        <v>115</v>
      </c>
      <c r="F3" s="42" t="s">
        <v>116</v>
      </c>
    </row>
    <row r="4" s="33" customFormat="1" ht="22.5" customHeight="1" spans="1:6">
      <c r="A4" s="38" t="s">
        <v>117</v>
      </c>
      <c r="B4" s="38" t="s">
        <v>152</v>
      </c>
      <c r="C4" s="38"/>
      <c r="D4" s="38" t="s">
        <v>153</v>
      </c>
      <c r="E4" s="38"/>
      <c r="F4" s="38"/>
    </row>
    <row r="5" s="33" customFormat="1" ht="22.5" customHeight="1" spans="1:6">
      <c r="A5" s="38"/>
      <c r="B5" s="38" t="s">
        <v>56</v>
      </c>
      <c r="C5" s="38" t="s">
        <v>57</v>
      </c>
      <c r="D5" s="38" t="s">
        <v>58</v>
      </c>
      <c r="E5" s="38" t="s">
        <v>120</v>
      </c>
      <c r="F5" s="38" t="s">
        <v>121</v>
      </c>
    </row>
    <row r="6" s="33" customFormat="1" ht="22.5" customHeight="1" spans="1:6">
      <c r="A6" s="38" t="s">
        <v>122</v>
      </c>
      <c r="B6" s="38">
        <v>1</v>
      </c>
      <c r="C6" s="38">
        <v>2</v>
      </c>
      <c r="D6" s="38">
        <v>3</v>
      </c>
      <c r="E6" s="38">
        <v>4</v>
      </c>
      <c r="F6" s="38">
        <v>5</v>
      </c>
    </row>
    <row r="7" s="34" customFormat="1" ht="22.5" customHeight="1" spans="1:6">
      <c r="A7" s="39">
        <v>1</v>
      </c>
      <c r="B7" s="13"/>
      <c r="C7" s="13" t="s">
        <v>58</v>
      </c>
      <c r="D7" s="40">
        <v>1480.861408</v>
      </c>
      <c r="E7" s="40">
        <v>1368.039684</v>
      </c>
      <c r="F7" s="40">
        <v>112.821724</v>
      </c>
    </row>
    <row r="8" s="34" customFormat="1" ht="22.5" customHeight="1" spans="1:6">
      <c r="A8" s="39">
        <v>2</v>
      </c>
      <c r="B8" s="13">
        <v>501</v>
      </c>
      <c r="C8" s="13" t="s">
        <v>154</v>
      </c>
      <c r="D8" s="40">
        <v>1392.325896</v>
      </c>
      <c r="E8" s="40">
        <v>1362.325896</v>
      </c>
      <c r="F8" s="40">
        <v>30</v>
      </c>
    </row>
    <row r="9" ht="22.5" customHeight="1" spans="1:6">
      <c r="A9" s="39">
        <v>3</v>
      </c>
      <c r="B9" s="13">
        <v>50101</v>
      </c>
      <c r="C9" s="13" t="s">
        <v>155</v>
      </c>
      <c r="D9" s="40">
        <v>954.8022</v>
      </c>
      <c r="E9" s="40">
        <v>951.8022</v>
      </c>
      <c r="F9" s="40">
        <v>3</v>
      </c>
    </row>
    <row r="10" ht="22.5" customHeight="1" spans="1:6">
      <c r="A10" s="39">
        <v>4</v>
      </c>
      <c r="B10" s="13">
        <v>50102</v>
      </c>
      <c r="C10" s="13" t="s">
        <v>156</v>
      </c>
      <c r="D10" s="40">
        <v>278.976096</v>
      </c>
      <c r="E10" s="40">
        <v>278.976096</v>
      </c>
      <c r="F10" s="40">
        <v>0</v>
      </c>
    </row>
    <row r="11" ht="22.5" customHeight="1" spans="1:6">
      <c r="A11" s="39">
        <v>5</v>
      </c>
      <c r="B11" s="13">
        <v>50103</v>
      </c>
      <c r="C11" s="13" t="s">
        <v>90</v>
      </c>
      <c r="D11" s="40">
        <v>131.5476</v>
      </c>
      <c r="E11" s="40">
        <v>131.5476</v>
      </c>
      <c r="F11" s="40">
        <v>0</v>
      </c>
    </row>
    <row r="12" ht="22.5" customHeight="1" spans="1:6">
      <c r="A12" s="39">
        <v>6</v>
      </c>
      <c r="B12" s="13">
        <v>50199</v>
      </c>
      <c r="C12" s="13" t="s">
        <v>157</v>
      </c>
      <c r="D12" s="40">
        <v>27</v>
      </c>
      <c r="E12" s="40">
        <v>0</v>
      </c>
      <c r="F12" s="40">
        <v>27</v>
      </c>
    </row>
    <row r="13" ht="22.5" customHeight="1" spans="1:6">
      <c r="A13" s="39">
        <v>7</v>
      </c>
      <c r="B13" s="13">
        <v>502</v>
      </c>
      <c r="C13" s="13" t="s">
        <v>158</v>
      </c>
      <c r="D13" s="40">
        <v>79.441724</v>
      </c>
      <c r="E13" s="40">
        <v>0</v>
      </c>
      <c r="F13" s="40">
        <v>79.441724</v>
      </c>
    </row>
    <row r="14" ht="22.5" customHeight="1" spans="1:6">
      <c r="A14" s="39">
        <v>8</v>
      </c>
      <c r="B14" s="13">
        <v>50201</v>
      </c>
      <c r="C14" s="13" t="s">
        <v>159</v>
      </c>
      <c r="D14" s="40">
        <v>42.744284</v>
      </c>
      <c r="E14" s="40">
        <v>0</v>
      </c>
      <c r="F14" s="40">
        <v>42.744284</v>
      </c>
    </row>
    <row r="15" ht="22.5" customHeight="1" spans="1:6">
      <c r="A15" s="39">
        <v>9</v>
      </c>
      <c r="B15" s="13">
        <v>50202</v>
      </c>
      <c r="C15" s="13" t="s">
        <v>138</v>
      </c>
      <c r="D15" s="40">
        <v>1</v>
      </c>
      <c r="E15" s="40">
        <v>0</v>
      </c>
      <c r="F15" s="40">
        <v>1</v>
      </c>
    </row>
    <row r="16" ht="22.5" customHeight="1" spans="1:6">
      <c r="A16" s="39">
        <v>10</v>
      </c>
      <c r="B16" s="13">
        <v>50205</v>
      </c>
      <c r="C16" s="13" t="s">
        <v>140</v>
      </c>
      <c r="D16" s="40">
        <v>2.3</v>
      </c>
      <c r="E16" s="40">
        <v>0</v>
      </c>
      <c r="F16" s="40">
        <v>2.3</v>
      </c>
    </row>
    <row r="17" ht="22.5" customHeight="1" spans="1:6">
      <c r="A17" s="39">
        <v>11</v>
      </c>
      <c r="B17" s="13">
        <v>50206</v>
      </c>
      <c r="C17" s="13" t="s">
        <v>139</v>
      </c>
      <c r="D17" s="40">
        <v>1</v>
      </c>
      <c r="E17" s="40">
        <v>0</v>
      </c>
      <c r="F17" s="40">
        <v>1</v>
      </c>
    </row>
    <row r="18" ht="22.5" customHeight="1" spans="1:6">
      <c r="A18" s="39">
        <v>12</v>
      </c>
      <c r="B18" s="13">
        <v>50208</v>
      </c>
      <c r="C18" s="13" t="s">
        <v>142</v>
      </c>
      <c r="D18" s="40">
        <v>17.5</v>
      </c>
      <c r="E18" s="40">
        <v>0</v>
      </c>
      <c r="F18" s="40">
        <v>17.5</v>
      </c>
    </row>
    <row r="19" ht="22.5" customHeight="1" spans="1:6">
      <c r="A19" s="39">
        <v>13</v>
      </c>
      <c r="B19" s="13">
        <v>50299</v>
      </c>
      <c r="C19" s="13" t="s">
        <v>144</v>
      </c>
      <c r="D19" s="40">
        <v>14.89744</v>
      </c>
      <c r="E19" s="40">
        <v>0</v>
      </c>
      <c r="F19" s="40">
        <v>14.89744</v>
      </c>
    </row>
    <row r="20" ht="22.5" customHeight="1" spans="1:6">
      <c r="A20" s="39">
        <v>14</v>
      </c>
      <c r="B20" s="13">
        <v>503</v>
      </c>
      <c r="C20" s="13" t="s">
        <v>160</v>
      </c>
      <c r="D20" s="40">
        <v>2.75</v>
      </c>
      <c r="E20" s="40">
        <v>0</v>
      </c>
      <c r="F20" s="40">
        <v>2.75</v>
      </c>
    </row>
    <row r="21" ht="22.5" customHeight="1" spans="1:6">
      <c r="A21" s="39">
        <v>15</v>
      </c>
      <c r="B21" s="13">
        <v>50306</v>
      </c>
      <c r="C21" s="13" t="s">
        <v>161</v>
      </c>
      <c r="D21" s="40">
        <v>2.75</v>
      </c>
      <c r="E21" s="40">
        <v>0</v>
      </c>
      <c r="F21" s="40">
        <v>2.75</v>
      </c>
    </row>
    <row r="22" ht="22.5" customHeight="1" spans="1:6">
      <c r="A22" s="39">
        <v>16</v>
      </c>
      <c r="B22" s="13">
        <v>509</v>
      </c>
      <c r="C22" s="13" t="s">
        <v>145</v>
      </c>
      <c r="D22" s="40">
        <v>6.343788</v>
      </c>
      <c r="E22" s="40">
        <v>5.713788</v>
      </c>
      <c r="F22" s="40">
        <v>0.63</v>
      </c>
    </row>
    <row r="23" ht="22.5" customHeight="1" spans="1:6">
      <c r="A23" s="39">
        <v>17</v>
      </c>
      <c r="B23" s="13">
        <v>50901</v>
      </c>
      <c r="C23" s="13" t="s">
        <v>162</v>
      </c>
      <c r="D23" s="40">
        <v>5.713788</v>
      </c>
      <c r="E23" s="40">
        <v>5.713788</v>
      </c>
      <c r="F23" s="40">
        <v>0</v>
      </c>
    </row>
    <row r="24" s="34" customFormat="1" ht="22.5" customHeight="1" spans="1:6">
      <c r="A24" s="39">
        <v>18</v>
      </c>
      <c r="B24" s="13">
        <v>50999</v>
      </c>
      <c r="C24" s="13" t="s">
        <v>148</v>
      </c>
      <c r="D24" s="40">
        <v>0.63</v>
      </c>
      <c r="E24" s="40">
        <v>0</v>
      </c>
      <c r="F24" s="40">
        <v>0.63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opLeftCell="C1" workbookViewId="0">
      <selection activeCell="C1" sqref="C1:K1"/>
    </sheetView>
  </sheetViews>
  <sheetFormatPr defaultColWidth="8.85" defaultRowHeight="15" customHeight="1" outlineLevelRow="5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19"/>
      <c r="C1" s="20" t="s">
        <v>163</v>
      </c>
      <c r="D1" s="20"/>
      <c r="E1" s="20"/>
      <c r="F1" s="20"/>
      <c r="G1" s="20"/>
      <c r="H1" s="20"/>
      <c r="I1" s="20"/>
      <c r="J1" s="20"/>
      <c r="K1" s="20"/>
    </row>
    <row r="2" s="16" customFormat="1" ht="40.5" customHeight="1" spans="1:3">
      <c r="A2" s="21"/>
      <c r="C2" s="22" t="s">
        <v>164</v>
      </c>
    </row>
    <row r="3" ht="18" customHeight="1" spans="1:11">
      <c r="A3" s="23" t="s">
        <v>4</v>
      </c>
      <c r="B3" s="24"/>
      <c r="C3" s="25"/>
      <c r="D3" s="25"/>
      <c r="E3" s="25"/>
      <c r="F3" s="25"/>
      <c r="G3" s="25"/>
      <c r="H3" s="25"/>
      <c r="I3" s="25"/>
      <c r="J3" s="31"/>
      <c r="K3" s="32" t="s">
        <v>5</v>
      </c>
    </row>
    <row r="4" ht="19.5" customHeight="1" spans="1:11">
      <c r="A4" s="26" t="s">
        <v>54</v>
      </c>
      <c r="B4" s="26" t="s">
        <v>55</v>
      </c>
      <c r="C4" s="27" t="s">
        <v>56</v>
      </c>
      <c r="D4" s="28"/>
      <c r="E4" s="28"/>
      <c r="F4" s="27" t="s">
        <v>57</v>
      </c>
      <c r="G4" s="27" t="s">
        <v>58</v>
      </c>
      <c r="H4" s="27" t="s">
        <v>94</v>
      </c>
      <c r="I4" s="28"/>
      <c r="J4" s="28"/>
      <c r="K4" s="27" t="s">
        <v>95</v>
      </c>
    </row>
    <row r="5" s="17" customFormat="1" ht="19.5" customHeight="1" spans="1:11">
      <c r="A5" s="29"/>
      <c r="B5" s="29"/>
      <c r="C5" s="27" t="s">
        <v>64</v>
      </c>
      <c r="D5" s="27" t="s">
        <v>65</v>
      </c>
      <c r="E5" s="27" t="s">
        <v>66</v>
      </c>
      <c r="F5" s="27"/>
      <c r="G5" s="27"/>
      <c r="H5" s="27" t="s">
        <v>110</v>
      </c>
      <c r="I5" s="27" t="s">
        <v>111</v>
      </c>
      <c r="J5" s="27" t="s">
        <v>112</v>
      </c>
      <c r="K5" s="27"/>
    </row>
    <row r="6" s="18" customFormat="1" ht="19.5" customHeight="1" spans="1:11">
      <c r="A6" s="29"/>
      <c r="B6" s="29"/>
      <c r="C6" s="26"/>
      <c r="D6" s="26"/>
      <c r="E6" s="26"/>
      <c r="F6" s="29"/>
      <c r="G6" s="30">
        <f>SUM(I6:K6)</f>
        <v>0</v>
      </c>
      <c r="H6" s="30">
        <f>I6+J6</f>
        <v>0</v>
      </c>
      <c r="I6" s="30">
        <v>0</v>
      </c>
      <c r="J6" s="30">
        <v>0</v>
      </c>
      <c r="K6" s="30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一般公共预算财政拨款基本支出预算表（部门经济分类）</vt:lpstr>
      <vt:lpstr>07 - 一般公共预算财政拨款基本支出预算表（政府经济分类）</vt:lpstr>
      <vt:lpstr>08 - 政府性基金预算支出表</vt:lpstr>
      <vt:lpstr>09-部门预算财政拨款“三公”经费支出表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2025-02-27T14:32:00Z</dcterms:created>
  <dcterms:modified xsi:type="dcterms:W3CDTF">2025-03-14T11:40:16Z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28857ABAC17E3A3F20A5D367C2FCA07B</vt:lpwstr>
  </property>
</Properties>
</file>