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 tabRatio="840" activeTab="5"/>
  </bookViews>
  <sheets>
    <sheet name="00 - 预算批复封面" sheetId="1" r:id="rId1"/>
    <sheet name="01 - 收支预算总表" sheetId="2" r:id="rId2"/>
    <sheet name="02 - 收入预算总表" sheetId="3" r:id="rId3"/>
    <sheet name="03 - 支出预算总表" sheetId="4" r:id="rId4"/>
    <sheet name="04 - 财政拨款收支预算表" sheetId="5" r:id="rId5"/>
    <sheet name="05 - 一般公共预算支出表" sheetId="6" r:id="rId6"/>
    <sheet name="06 - 一般公共预算基本支出预算表" sheetId="7" r:id="rId7"/>
    <sheet name="07 - 政府性基金预算支出表" sheetId="8" r:id="rId8"/>
    <sheet name="08-部门预算财政拨款“三公”经费支出表" sheetId="9" r:id="rId9"/>
  </sheets>
  <calcPr calcId="144525"/>
</workbook>
</file>

<file path=xl/calcChain.xml><?xml version="1.0" encoding="utf-8"?>
<calcChain xmlns="http://schemas.openxmlformats.org/spreadsheetml/2006/main">
  <c r="H9" i="6" l="1"/>
  <c r="G9" i="6" s="1"/>
  <c r="H8" i="6"/>
  <c r="G8" i="6" s="1"/>
  <c r="H7" i="6"/>
  <c r="G7" i="6" s="1"/>
  <c r="G6" i="4"/>
  <c r="C13" i="9"/>
  <c r="C12" i="9"/>
  <c r="C11" i="9"/>
  <c r="F10" i="9"/>
  <c r="E10" i="9"/>
  <c r="D10" i="9"/>
  <c r="C10" i="9"/>
  <c r="C9" i="9"/>
  <c r="F8" i="9"/>
  <c r="E8" i="9"/>
  <c r="D8" i="9"/>
  <c r="C8" i="9"/>
  <c r="F7" i="9"/>
  <c r="E7" i="9"/>
  <c r="D7" i="9"/>
  <c r="C7" i="9"/>
  <c r="H6" i="8"/>
  <c r="G6" i="8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H6" i="6"/>
  <c r="G6" i="6" s="1"/>
  <c r="D35" i="5"/>
  <c r="D31" i="5" s="1"/>
  <c r="D33" i="5"/>
  <c r="G31" i="5"/>
  <c r="F31" i="5"/>
  <c r="E31" i="5"/>
  <c r="E29" i="5" s="1"/>
  <c r="B31" i="5"/>
  <c r="B35" i="5" s="1"/>
  <c r="G29" i="5"/>
  <c r="F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30" i="2"/>
  <c r="D28" i="2" s="1"/>
  <c r="B30" i="2"/>
  <c r="B37" i="2" s="1"/>
  <c r="D29" i="5" l="1"/>
</calcChain>
</file>

<file path=xl/sharedStrings.xml><?xml version="1.0" encoding="utf-8"?>
<sst xmlns="http://schemas.openxmlformats.org/spreadsheetml/2006/main" count="376" uniqueCount="196">
  <si>
    <t>部门预算批复表</t>
  </si>
  <si>
    <t>二〇二五年二月</t>
  </si>
  <si>
    <t>部门预算批复表1</t>
  </si>
  <si>
    <t>收支预算总表</t>
  </si>
  <si>
    <t>部门（单位）：青岛市黄岛区档案馆</t>
  </si>
  <si>
    <t>单位：万元</t>
  </si>
  <si>
    <t>收      入</t>
  </si>
  <si>
    <t>支      出</t>
  </si>
  <si>
    <t>项    目</t>
  </si>
  <si>
    <t>预算数</t>
  </si>
  <si>
    <t>一、财政拨款收入</t>
  </si>
  <si>
    <t>一、一般公共服务支出</t>
  </si>
  <si>
    <t xml:space="preserve">  一般公共预算拨款收入</t>
  </si>
  <si>
    <t>二、外交支出</t>
  </si>
  <si>
    <t xml:space="preserve">  政府性基金预算拨款收入</t>
  </si>
  <si>
    <t>三、国防支出</t>
  </si>
  <si>
    <t xml:space="preserve">  国有资本经营预算拨款收入</t>
  </si>
  <si>
    <t>四、公共安全支出</t>
  </si>
  <si>
    <t>二、财政专户管理资金收入</t>
  </si>
  <si>
    <t>五、教育支出</t>
  </si>
  <si>
    <t>三、事业收入（不含教育收费）</t>
  </si>
  <si>
    <t>六、科学技术支出</t>
  </si>
  <si>
    <t>四、事业单位经营收入</t>
  </si>
  <si>
    <t>七、文化旅游体育与传媒支出</t>
  </si>
  <si>
    <t>五、其他收入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</si>
  <si>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</si>
  <si>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</si>
  <si>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</si>
  <si>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</si>
  <si>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</si>
  <si>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</si>
  <si>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</si>
  <si>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</si>
  <si>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</si>
  <si>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</si>
  <si>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</si>
  <si>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</si>
  <si>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</si>
  <si>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</si>
  <si>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</si>
  <si>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</si>
  <si>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本年收入合计</t>
  </si>
  <si>
    <t>本年支出合计</t>
  </si>
  <si>
    <t>上级补助收入</t>
  </si>
  <si>
    <t>附属单位上缴收入</t>
  </si>
  <si>
    <t>对附属单位补助支出</t>
  </si>
  <si>
    <t>使用非财政拨款结余</t>
  </si>
  <si>
    <t>上缴上级支出</t>
  </si>
  <si>
    <t>上年结转</t>
  </si>
  <si>
    <t>结转下年</t>
  </si>
  <si>
    <t>收 入 总 计</t>
  </si>
  <si>
    <t>支  出  总  计</t>
  </si>
  <si>
    <t>部门预算批复表2</t>
  </si>
  <si>
    <t>收入预算总表</t>
  </si>
  <si>
    <t>单位编码</t>
  </si>
  <si>
    <t>单位名称</t>
  </si>
  <si>
    <t>科目编码</t>
  </si>
  <si>
    <t>科目名称</t>
  </si>
  <si>
    <t>合计</t>
  </si>
  <si>
    <t>财政拨款</t>
  </si>
  <si>
    <t>财政专户管理资金</t>
  </si>
  <si>
    <t>事业收入
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</si>
  <si>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</si>
  <si>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</si>
  <si>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</si>
  <si>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</si>
  <si>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</si>
  <si>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</si>
  <si>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</t>
  </si>
  <si>
    <t>政府性基金预算</t>
  </si>
  <si>
    <t>国有资本经营预算</t>
  </si>
  <si>
    <t>合　计</t>
  </si>
  <si>
    <t>201</t>
  </si>
  <si>
    <t>一般公共服务支出</t>
  </si>
  <si>
    <t>26</t>
  </si>
  <si>
    <t>档案事务</t>
  </si>
  <si>
    <t>04</t>
  </si>
  <si>
    <t>档案馆</t>
  </si>
  <si>
    <t>部门预算批复表3</t>
  </si>
  <si>
    <t>支出预算总表</t>
  </si>
  <si>
    <t>总计</t>
  </si>
  <si>
    <t>基本支出</t>
  </si>
  <si>
    <t>项目支出</t>
  </si>
  <si>
    <t>部门预算批复表4</t>
  </si>
  <si>
    <t>财政拨款收支预算表</t>
  </si>
  <si>
    <t>收  入</t>
  </si>
  <si>
    <t>支  出</t>
  </si>
  <si>
    <t>项目</t>
  </si>
  <si>
    <t>一、一般公共预算拨款收入</t>
  </si>
  <si>
    <t>二、政府性基金预算拨款收入</t>
  </si>
  <si>
    <t>三、国有资本经营预算拨款收入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</si>
  <si>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</si>
  <si>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</si>
  <si>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</si>
  <si>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</si>
  <si>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部门预算批复表5</t>
  </si>
  <si>
    <t>一般公共预算支出表</t>
  </si>
  <si>
    <t>小  计</t>
  </si>
  <si>
    <t>人员支出</t>
  </si>
  <si>
    <t>日常公用支出</t>
  </si>
  <si>
    <t>部门预算批复表6</t>
  </si>
  <si>
    <t>一般公共预算基本支出预算表</t>
  </si>
  <si>
    <t>部门预算支出经济分类科目名称</t>
  </si>
  <si>
    <t>政府预算支出经济分类科目名称</t>
  </si>
  <si>
    <t>基本支出预算</t>
  </si>
  <si>
    <t>871.56</t>
  </si>
  <si>
    <t>57.15</t>
  </si>
  <si>
    <t>301</t>
  </si>
  <si>
    <t>工资福利支出</t>
  </si>
  <si>
    <t>505</t>
  </si>
  <si>
    <t>对事业单位经常性补助</t>
  </si>
  <si>
    <t>858.00</t>
  </si>
  <si>
    <t>01</t>
  </si>
  <si>
    <t>　基本工资</t>
  </si>
  <si>
    <t>　工资福利支出</t>
  </si>
  <si>
    <t>179.45</t>
  </si>
  <si>
    <t>02</t>
  </si>
  <si>
    <t>　津贴补贴</t>
  </si>
  <si>
    <t>79.12</t>
  </si>
  <si>
    <t>07</t>
  </si>
  <si>
    <t>　绩效工资</t>
  </si>
  <si>
    <t>343.54</t>
  </si>
  <si>
    <t>08</t>
  </si>
  <si>
    <t>　机关事业单位基本养老保险缴费</t>
  </si>
  <si>
    <t>81.50</t>
  </si>
  <si>
    <t>09</t>
  </si>
  <si>
    <t>　职业年金缴费</t>
  </si>
  <si>
    <t>40.80</t>
  </si>
  <si>
    <t>10</t>
  </si>
  <si>
    <t>　职工基本医疗保险缴费</t>
  </si>
  <si>
    <t>47.91</t>
  </si>
  <si>
    <t>12</t>
  </si>
  <si>
    <t>　其他社会保障缴费</t>
  </si>
  <si>
    <t>4.59</t>
  </si>
  <si>
    <t>13</t>
  </si>
  <si>
    <t>　住房公积金</t>
  </si>
  <si>
    <t>81.09</t>
  </si>
  <si>
    <t>302</t>
  </si>
  <si>
    <t>商品和服务支出</t>
  </si>
  <si>
    <t>　办公费</t>
  </si>
  <si>
    <t>　商品和服务支出</t>
  </si>
  <si>
    <t>38.22</t>
  </si>
  <si>
    <t>28</t>
  </si>
  <si>
    <t>　工会经费</t>
  </si>
  <si>
    <t>7.12</t>
  </si>
  <si>
    <t>31</t>
  </si>
  <si>
    <t>　公务用车运行维护费</t>
  </si>
  <si>
    <t>2.50</t>
  </si>
  <si>
    <t>39</t>
  </si>
  <si>
    <t>　其他交通费用</t>
  </si>
  <si>
    <t>9.31</t>
  </si>
  <si>
    <t>303</t>
  </si>
  <si>
    <t>对个人和家庭的补助</t>
  </si>
  <si>
    <t>509</t>
  </si>
  <si>
    <t>13.55</t>
  </si>
  <si>
    <t>　医疗费补助</t>
  </si>
  <si>
    <t>　社会福利和救助</t>
  </si>
  <si>
    <t>部门预算批复表7</t>
  </si>
  <si>
    <t>政府性基金预算支出表</t>
  </si>
  <si>
    <t>部门预算财政拨款“三公”经费支出表</t>
  </si>
  <si>
    <t>预算单位编码及名称：[141]青岛市黄岛区档案馆</t>
  </si>
  <si>
    <t>预算年度：2025</t>
  </si>
  <si>
    <t>金额单位：万元</t>
  </si>
  <si>
    <t>序号</t>
  </si>
  <si>
    <t>资金性质</t>
  </si>
  <si>
    <t>一般公共预算财政拨款</t>
  </si>
  <si>
    <t>政府性基金财政拨款</t>
  </si>
  <si>
    <t>国有资本经营预算财政拨款</t>
  </si>
  <si>
    <t>栏次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</si>
  <si>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</si>
  <si>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</si>
  <si>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</si>
  <si>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</si>
  <si>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公务用车运行维护费</t>
  </si>
  <si>
    <t>三、公务接待费</t>
  </si>
  <si>
    <t>208</t>
    <phoneticPr fontId="20" type="noConversion"/>
  </si>
  <si>
    <t>05</t>
    <phoneticPr fontId="20" type="noConversion"/>
  </si>
  <si>
    <t>06</t>
    <phoneticPr fontId="20" type="noConversion"/>
  </si>
  <si>
    <t>221</t>
    <phoneticPr fontId="20" type="noConversion"/>
  </si>
  <si>
    <t>02</t>
    <phoneticPr fontId="20" type="noConversion"/>
  </si>
  <si>
    <t>01</t>
    <phoneticPr fontId="20" type="noConversion"/>
  </si>
  <si>
    <t>社会保障和就业支出</t>
  </si>
  <si>
    <t>社会保障和就业支出</t>
    <phoneticPr fontId="20" type="noConversion"/>
  </si>
  <si>
    <t>住房保障支出</t>
  </si>
  <si>
    <t>住房保障支出</t>
    <phoneticPr fontId="20" type="noConversion"/>
  </si>
  <si>
    <t>　档案事务</t>
  </si>
  <si>
    <t>　　档案馆</t>
  </si>
  <si>
    <t xml:space="preserve">  住房改革支出</t>
    <phoneticPr fontId="20" type="noConversion"/>
  </si>
  <si>
    <r>
      <t xml:space="preserve">    </t>
    </r>
    <r>
      <rPr>
        <sz val="10"/>
        <rFont val="宋体"/>
        <charset val="134"/>
      </rPr>
      <t>住房公积金</t>
    </r>
    <phoneticPr fontId="20" type="noConversion"/>
  </si>
  <si>
    <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charset val="134"/>
      </rPr>
      <t>行政事业单位养老支出</t>
    </r>
    <phoneticPr fontId="20" type="noConversion"/>
  </si>
  <si>
    <r>
      <t xml:space="preserve"> </t>
    </r>
    <r>
      <rPr>
        <sz val="10"/>
        <rFont val="宋体"/>
        <family val="3"/>
        <charset val="134"/>
      </rPr>
      <t xml:space="preserve">   </t>
    </r>
    <r>
      <rPr>
        <sz val="10"/>
        <rFont val="宋体"/>
        <charset val="134"/>
      </rPr>
      <t>机关事业单位基本养老保险缴费支出</t>
    </r>
    <phoneticPr fontId="20" type="noConversion"/>
  </si>
  <si>
    <r>
      <t xml:space="preserve"> </t>
    </r>
    <r>
      <rPr>
        <sz val="10"/>
        <rFont val="宋体"/>
        <family val="3"/>
        <charset val="134"/>
      </rPr>
      <t xml:space="preserve">   </t>
    </r>
    <r>
      <rPr>
        <sz val="10"/>
        <rFont val="宋体"/>
        <charset val="134"/>
      </rPr>
      <t>机关事业单位职业年金缴费支出</t>
    </r>
    <phoneticPr fontId="20" type="noConversion"/>
  </si>
  <si>
    <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charset val="134"/>
      </rPr>
      <t>档案事务</t>
    </r>
    <phoneticPr fontId="20" type="noConversion"/>
  </si>
  <si>
    <r>
      <t xml:space="preserve"> </t>
    </r>
    <r>
      <rPr>
        <sz val="10"/>
        <rFont val="宋体"/>
        <family val="3"/>
        <charset val="134"/>
      </rPr>
      <t xml:space="preserve">   </t>
    </r>
    <r>
      <rPr>
        <sz val="10"/>
        <rFont val="宋体"/>
        <charset val="134"/>
      </rPr>
      <t>档案馆</t>
    </r>
    <phoneticPr fontId="20" type="noConversion"/>
  </si>
  <si>
    <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charset val="134"/>
      </rPr>
      <t>住房改革支出</t>
    </r>
    <phoneticPr fontId="20" type="noConversion"/>
  </si>
  <si>
    <r>
      <t xml:space="preserve"> </t>
    </r>
    <r>
      <rPr>
        <sz val="10"/>
        <rFont val="宋体"/>
        <family val="3"/>
        <charset val="134"/>
      </rPr>
      <t xml:space="preserve">   </t>
    </r>
    <r>
      <rPr>
        <sz val="10"/>
        <rFont val="宋体"/>
        <charset val="134"/>
      </rPr>
      <t>住房公积金</t>
    </r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</si>
</sst>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;\-#,##0.00;&quot;&quot;??;@"/>
    <numFmt numFmtId="177" formatCode="#,##0.00_ ;\-#,##0.00;;"/>
    <numFmt numFmtId="178" formatCode="\ #,##0.00;\ \-#,##0.00;\ &quot;&quot;??;@"/>
    <numFmt numFmtId="179" formatCode="\ #,##0.00_ ;\-#,##0.00;;"/>
  </numFmts>
  <fonts count="22">
    <font>
      <sz val="11"/>
      <color rgb="FF000000"/>
      <name val="宋体"/>
      <charset val="134"/>
      <scheme val="minor"/>
    </font>
    <font>
      <b/>
      <sz val="11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11"/>
      <color indexed="0"/>
      <name val="宋体"/>
      <charset val="134"/>
      <scheme val="minor"/>
    </font>
    <font>
      <b/>
      <sz val="20"/>
      <name val="宋体"/>
      <charset val="134"/>
    </font>
    <font>
      <b/>
      <sz val="11"/>
      <name val="黑体"/>
      <charset val="134"/>
    </font>
    <font>
      <sz val="18"/>
      <name val="宋体"/>
      <charset val="134"/>
    </font>
    <font>
      <sz val="11"/>
      <color indexed="0"/>
      <name val="Calibri"/>
      <family val="2"/>
    </font>
    <font>
      <sz val="10"/>
      <name val="宋体"/>
      <charset val="134"/>
    </font>
    <font>
      <sz val="9"/>
      <name val="宋体"/>
      <charset val="134"/>
    </font>
    <font>
      <sz val="18"/>
      <name val="Calibri"/>
      <family val="2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8"/>
      <color rgb="FF000000"/>
      <name val="宋体"/>
      <charset val="134"/>
    </font>
    <font>
      <b/>
      <sz val="10"/>
      <name val="宋体"/>
      <charset val="134"/>
    </font>
    <font>
      <sz val="10"/>
      <name val="Arial"/>
      <family val="2"/>
    </font>
    <font>
      <sz val="13"/>
      <name val="Arial"/>
      <family val="2"/>
    </font>
    <font>
      <sz val="36"/>
      <name val="方正小标宋简体"/>
      <charset val="134"/>
    </font>
    <font>
      <sz val="28"/>
      <name val="黑体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102">
    <xf numFmtId="0" fontId="0" fillId="0" borderId="0" xfId="0" applyFont="1">
      <alignment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top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top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/>
    </xf>
    <xf numFmtId="177" fontId="9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176" fontId="9" fillId="0" borderId="1" xfId="0" applyNumberFormat="1" applyFont="1" applyBorder="1" applyAlignment="1">
      <alignment horizontal="right" vertical="center"/>
    </xf>
    <xf numFmtId="0" fontId="10" fillId="0" borderId="0" xfId="0" applyFont="1" applyAlignment="1"/>
    <xf numFmtId="0" fontId="12" fillId="0" borderId="0" xfId="0" applyNumberFormat="1" applyFont="1" applyAlignment="1">
      <alignment horizontal="center" vertical="center" wrapText="1"/>
    </xf>
    <xf numFmtId="0" fontId="12" fillId="0" borderId="0" xfId="0" applyNumberFormat="1" applyFont="1" applyAlignment="1">
      <alignment horizontal="right" vertical="center"/>
    </xf>
    <xf numFmtId="0" fontId="10" fillId="0" borderId="0" xfId="0" applyNumberFormat="1" applyFont="1" applyAlignment="1"/>
    <xf numFmtId="0" fontId="12" fillId="0" borderId="0" xfId="0" applyNumberFormat="1" applyFont="1" applyAlignment="1">
      <alignment vertical="center"/>
    </xf>
    <xf numFmtId="0" fontId="13" fillId="0" borderId="0" xfId="0" applyNumberFormat="1" applyFont="1" applyAlignment="1">
      <alignment horizontal="right"/>
    </xf>
    <xf numFmtId="0" fontId="12" fillId="0" borderId="7" xfId="0" applyNumberFormat="1" applyFont="1" applyBorder="1" applyAlignment="1">
      <alignment horizontal="right" vertical="center"/>
    </xf>
    <xf numFmtId="0" fontId="12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vertical="center"/>
    </xf>
    <xf numFmtId="178" fontId="12" fillId="0" borderId="1" xfId="0" applyNumberFormat="1" applyFont="1" applyBorder="1" applyAlignment="1">
      <alignment horizontal="right" vertical="center"/>
    </xf>
    <xf numFmtId="0" fontId="12" fillId="0" borderId="1" xfId="0" applyNumberFormat="1" applyFont="1" applyBorder="1" applyAlignment="1">
      <alignment horizontal="left" vertical="center"/>
    </xf>
    <xf numFmtId="178" fontId="12" fillId="0" borderId="1" xfId="0" applyNumberFormat="1" applyFont="1" applyBorder="1" applyAlignment="1">
      <alignment horizontal="right" vertical="center" wrapText="1"/>
    </xf>
    <xf numFmtId="0" fontId="13" fillId="0" borderId="1" xfId="0" applyNumberFormat="1" applyFont="1" applyBorder="1" applyAlignment="1"/>
    <xf numFmtId="178" fontId="12" fillId="0" borderId="1" xfId="0" applyNumberFormat="1" applyFont="1" applyBorder="1" applyAlignment="1"/>
    <xf numFmtId="177" fontId="12" fillId="0" borderId="1" xfId="0" applyNumberFormat="1" applyFont="1" applyBorder="1" applyAlignment="1"/>
    <xf numFmtId="177" fontId="12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>
      <alignment vertical="top"/>
    </xf>
    <xf numFmtId="179" fontId="9" fillId="0" borderId="1" xfId="0" applyNumberFormat="1" applyFont="1" applyBorder="1" applyAlignment="1">
      <alignment horizontal="right" vertical="center" wrapText="1"/>
    </xf>
    <xf numFmtId="177" fontId="9" fillId="0" borderId="1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/>
    </xf>
    <xf numFmtId="179" fontId="9" fillId="0" borderId="1" xfId="0" applyNumberFormat="1" applyFont="1" applyBorder="1" applyAlignment="1">
      <alignment horizontal="right" vertical="center"/>
    </xf>
    <xf numFmtId="0" fontId="15" fillId="0" borderId="0" xfId="0" applyFont="1">
      <alignment vertical="top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left" vertical="center"/>
    </xf>
    <xf numFmtId="178" fontId="9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center" vertical="center"/>
    </xf>
    <xf numFmtId="0" fontId="16" fillId="0" borderId="0" xfId="0" applyFont="1" applyAlignment="1"/>
    <xf numFmtId="0" fontId="17" fillId="0" borderId="0" xfId="0" applyFont="1" applyAlignment="1">
      <alignment horizontal="left" vertical="center"/>
    </xf>
    <xf numFmtId="49" fontId="21" fillId="0" borderId="1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left" vertical="center"/>
    </xf>
    <xf numFmtId="0" fontId="18" fillId="4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top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>
      <alignment vertical="top"/>
    </xf>
    <xf numFmtId="0" fontId="10" fillId="0" borderId="0" xfId="0" applyFont="1" applyAlignment="1">
      <alignment horizontal="right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14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center"/>
    </xf>
    <xf numFmtId="0" fontId="12" fillId="0" borderId="7" xfId="0" applyNumberFormat="1" applyFont="1" applyBorder="1" applyAlignment="1">
      <alignment horizontal="left" vertical="center"/>
    </xf>
    <xf numFmtId="0" fontId="10" fillId="0" borderId="7" xfId="0" applyNumberFormat="1" applyFont="1" applyBorder="1" applyAlignment="1">
      <alignment horizontal="left"/>
    </xf>
    <xf numFmtId="0" fontId="13" fillId="0" borderId="7" xfId="0" applyNumberFormat="1" applyFont="1" applyBorder="1" applyAlignment="1">
      <alignment horizontal="left" vertical="center"/>
    </xf>
    <xf numFmtId="0" fontId="12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center" vertical="center"/>
    </xf>
    <xf numFmtId="0" fontId="12" fillId="0" borderId="9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showGridLines="0" workbookViewId="0">
      <selection activeCell="G11" sqref="G11:J11"/>
    </sheetView>
  </sheetViews>
  <sheetFormatPr defaultColWidth="8.875" defaultRowHeight="15" customHeight="1"/>
  <sheetData>
    <row r="1" spans="1:16" ht="25.5" customHeight="1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ht="25.5" customHeigh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8"/>
    </row>
    <row r="3" spans="1:16" ht="25.5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8"/>
    </row>
    <row r="4" spans="1:16" ht="25.5" customHeight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8"/>
    </row>
    <row r="5" spans="1:16" ht="25.5" customHeight="1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8"/>
    </row>
    <row r="6" spans="1:16" ht="46.5" customHeight="1">
      <c r="A6" s="62" t="s">
        <v>0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6" ht="25.5" customHeight="1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8"/>
    </row>
    <row r="8" spans="1:16" ht="25.5" customHeight="1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8"/>
    </row>
    <row r="9" spans="1:16" ht="25.5" customHeight="1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8"/>
    </row>
    <row r="10" spans="1:16" ht="25.5" customHeight="1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8"/>
    </row>
    <row r="11" spans="1:16" ht="30" customHeight="1">
      <c r="A11" s="59"/>
      <c r="B11" s="59"/>
      <c r="C11" s="59"/>
      <c r="D11" s="59"/>
      <c r="E11" s="59"/>
      <c r="F11" s="59"/>
      <c r="G11" s="63" t="s">
        <v>1</v>
      </c>
      <c r="H11" s="63"/>
      <c r="I11" s="63"/>
      <c r="J11" s="63"/>
      <c r="K11" s="59"/>
      <c r="L11" s="59"/>
      <c r="M11" s="59"/>
      <c r="N11" s="59"/>
      <c r="O11" s="59"/>
      <c r="P11" s="58"/>
    </row>
    <row r="12" spans="1:16" ht="25.5" customHeight="1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8"/>
    </row>
    <row r="13" spans="1:16" ht="25.5" customHeight="1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8"/>
    </row>
    <row r="14" spans="1:16" ht="25.5" customHeight="1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8"/>
    </row>
    <row r="15" spans="1:16" ht="25.5" customHeight="1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8"/>
    </row>
    <row r="16" spans="1:16" ht="25.5" customHeight="1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8"/>
    </row>
    <row r="17" spans="1:16" ht="25.5" customHeight="1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8"/>
    </row>
    <row r="18" spans="1:16" ht="25.5" customHeight="1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8"/>
    </row>
    <row r="19" spans="1:16" ht="25.5" customHeight="1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8"/>
    </row>
  </sheetData>
  <mergeCells count="2">
    <mergeCell ref="A6:P6"/>
    <mergeCell ref="G11:J11"/>
  </mergeCells>
  <phoneticPr fontId="20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pane ySplit="5" topLeftCell="A30" activePane="bottomLeft" state="frozen"/>
      <selection pane="bottomLeft" activeCell="B30" sqref="B30"/>
    </sheetView>
  </sheetViews>
  <sheetFormatPr defaultColWidth="8.875" defaultRowHeight="15" customHeight="1"/>
  <cols>
    <col min="1" max="1" width="34.25" customWidth="1"/>
    <col min="2" max="2" width="18.625" customWidth="1"/>
    <col min="3" max="3" width="34.25" customWidth="1"/>
    <col min="4" max="4" width="18.625" customWidth="1"/>
  </cols>
  <sheetData>
    <row r="1" spans="1:4" s="14" customFormat="1" ht="15" customHeight="1">
      <c r="A1" s="64" t="s">
        <v>2</v>
      </c>
      <c r="B1" s="64"/>
      <c r="C1" s="64"/>
      <c r="D1" s="64"/>
    </row>
    <row r="2" spans="1:4" s="42" customFormat="1" ht="40.5" customHeight="1">
      <c r="A2" s="65" t="s">
        <v>3</v>
      </c>
      <c r="B2" s="66"/>
      <c r="C2" s="66"/>
      <c r="D2" s="66"/>
    </row>
    <row r="3" spans="1:4" s="14" customFormat="1" ht="21" customHeight="1">
      <c r="A3" s="67" t="s">
        <v>4</v>
      </c>
      <c r="B3" s="67"/>
      <c r="C3" s="68"/>
      <c r="D3" s="22" t="s">
        <v>5</v>
      </c>
    </row>
    <row r="4" spans="1:4" s="51" customFormat="1" ht="21" customHeight="1">
      <c r="A4" s="69" t="s">
        <v>6</v>
      </c>
      <c r="B4" s="70"/>
      <c r="C4" s="69" t="s">
        <v>7</v>
      </c>
      <c r="D4" s="70"/>
    </row>
    <row r="5" spans="1:4" s="52" customFormat="1" ht="21" customHeight="1">
      <c r="A5" s="53" t="s">
        <v>8</v>
      </c>
      <c r="B5" s="53" t="s">
        <v>9</v>
      </c>
      <c r="C5" s="53" t="s">
        <v>8</v>
      </c>
      <c r="D5" s="53" t="s">
        <v>9</v>
      </c>
    </row>
    <row r="6" spans="1:4" ht="21" customHeight="1">
      <c r="A6" s="54" t="s">
        <v>10</v>
      </c>
      <c r="B6" s="55">
        <v>1091.47</v>
      </c>
      <c r="C6" s="56" t="s">
        <v>11</v>
      </c>
      <c r="D6" s="55">
        <v>888.08</v>
      </c>
    </row>
    <row r="7" spans="1:4" s="14" customFormat="1" ht="21" customHeight="1">
      <c r="A7" s="20" t="s">
        <v>12</v>
      </c>
      <c r="B7" s="55">
        <v>1091.47</v>
      </c>
      <c r="C7" s="56" t="s">
        <v>13</v>
      </c>
      <c r="D7" s="55"/>
    </row>
    <row r="8" spans="1:4" s="14" customFormat="1" ht="21" customHeight="1">
      <c r="A8" s="20" t="s">
        <v>14</v>
      </c>
      <c r="B8" s="55"/>
      <c r="C8" s="56" t="s">
        <v>15</v>
      </c>
      <c r="D8" s="55"/>
    </row>
    <row r="9" spans="1:4" s="14" customFormat="1" ht="21" customHeight="1">
      <c r="A9" s="20" t="s">
        <v>16</v>
      </c>
      <c r="B9" s="55"/>
      <c r="C9" s="56" t="s">
        <v>17</v>
      </c>
      <c r="D9" s="55"/>
    </row>
    <row r="10" spans="1:4" s="14" customFormat="1" ht="21" customHeight="1">
      <c r="A10" s="20" t="s">
        <v>18</v>
      </c>
      <c r="B10" s="55"/>
      <c r="C10" s="56" t="s">
        <v>19</v>
      </c>
      <c r="D10" s="55"/>
    </row>
    <row r="11" spans="1:4" s="14" customFormat="1" ht="21" customHeight="1">
      <c r="A11" s="20" t="s">
        <v>20</v>
      </c>
      <c r="B11" s="55"/>
      <c r="C11" s="56" t="s">
        <v>21</v>
      </c>
      <c r="D11" s="55"/>
    </row>
    <row r="12" spans="1:4" s="14" customFormat="1" ht="21" customHeight="1">
      <c r="A12" s="20" t="s">
        <v>22</v>
      </c>
      <c r="B12" s="55"/>
      <c r="C12" s="56" t="s">
        <v>23</v>
      </c>
      <c r="D12" s="55"/>
    </row>
    <row r="13" spans="1:4" s="14" customFormat="1" ht="21" customHeight="1">
      <c r="A13" s="20" t="s">
        <v>24</v>
      </c>
      <c r="B13" s="55"/>
      <c r="C13" s="56" t="s">
        <v>25</v>
      </c>
      <c r="D13" s="55">
        <v>122.3</v>
      </c>
    </row>
    <row r="14" spans="1:4" s="14" customFormat="1" ht="21" customHeight="1">
      <c r="A14" s="20"/>
      <c r="B14" s="55"/>
      <c r="C14" s="56" t="s">
        <v>26</v>
      </c>
      <c r="D14" s="55"/>
    </row>
    <row r="15" spans="1:4" s="14" customFormat="1" ht="21" customHeight="1">
      <c r="A15" s="20"/>
      <c r="B15" s="55"/>
      <c r="C15" s="56" t="s">
        <v>27</v>
      </c>
      <c r="D15" s="55"/>
    </row>
    <row r="16" spans="1:4" s="14" customFormat="1" ht="21" customHeight="1">
      <c r="A16" s="20"/>
      <c r="B16" s="55"/>
      <c r="C16" s="56" t="s">
        <v>28</v>
      </c>
      <c r="D16" s="55"/>
    </row>
    <row r="17" spans="1:4" s="14" customFormat="1" ht="21" customHeight="1">
      <c r="A17" s="20"/>
      <c r="B17" s="55"/>
      <c r="C17" s="56" t="s">
        <v>29</v>
      </c>
      <c r="D17" s="55"/>
    </row>
    <row r="18" spans="1:4" s="14" customFormat="1" ht="21" customHeight="1">
      <c r="A18" s="20"/>
      <c r="B18" s="55"/>
      <c r="C18" s="56" t="s">
        <v>30</v>
      </c>
      <c r="D18" s="55"/>
    </row>
    <row r="19" spans="1:4" s="14" customFormat="1" ht="21" customHeight="1">
      <c r="A19" s="20"/>
      <c r="B19" s="55"/>
      <c r="C19" s="56" t="s">
        <v>31</v>
      </c>
      <c r="D19" s="55"/>
    </row>
    <row r="20" spans="1:4" s="14" customFormat="1" ht="21" customHeight="1">
      <c r="A20" s="20"/>
      <c r="B20" s="55"/>
      <c r="C20" s="56" t="s">
        <v>32</v>
      </c>
      <c r="D20" s="55"/>
    </row>
    <row r="21" spans="1:4" s="14" customFormat="1" ht="21" customHeight="1">
      <c r="A21" s="20"/>
      <c r="B21" s="55"/>
      <c r="C21" s="56" t="s">
        <v>33</v>
      </c>
      <c r="D21" s="55"/>
    </row>
    <row r="22" spans="1:4" s="14" customFormat="1" ht="21" customHeight="1">
      <c r="A22" s="20"/>
      <c r="B22" s="55"/>
      <c r="C22" s="56" t="s">
        <v>34</v>
      </c>
      <c r="D22" s="55"/>
    </row>
    <row r="23" spans="1:4" s="14" customFormat="1" ht="21" customHeight="1">
      <c r="A23" s="20"/>
      <c r="B23" s="55"/>
      <c r="C23" s="56" t="s">
        <v>35</v>
      </c>
      <c r="D23" s="55"/>
    </row>
    <row r="24" spans="1:4" s="14" customFormat="1" ht="21" customHeight="1">
      <c r="A24" s="20"/>
      <c r="B24" s="55"/>
      <c r="C24" s="56" t="s">
        <v>36</v>
      </c>
      <c r="D24" s="55">
        <v>81.09</v>
      </c>
    </row>
    <row r="25" spans="1:4" s="14" customFormat="1" ht="21" customHeight="1">
      <c r="A25" s="20"/>
      <c r="B25" s="55"/>
      <c r="C25" s="56" t="s">
        <v>37</v>
      </c>
      <c r="D25" s="55"/>
    </row>
    <row r="26" spans="1:4" s="14" customFormat="1" ht="21" customHeight="1">
      <c r="A26" s="20"/>
      <c r="B26" s="55"/>
      <c r="C26" s="56" t="s">
        <v>38</v>
      </c>
      <c r="D26" s="55"/>
    </row>
    <row r="27" spans="1:4" s="14" customFormat="1" ht="21" customHeight="1">
      <c r="A27" s="20"/>
      <c r="B27" s="55"/>
      <c r="C27" s="56" t="s">
        <v>39</v>
      </c>
      <c r="D27" s="55"/>
    </row>
    <row r="28" spans="1:4" s="14" customFormat="1" ht="21" customHeight="1">
      <c r="A28" s="20"/>
      <c r="B28" s="55"/>
      <c r="C28" s="56" t="s">
        <v>40</v>
      </c>
      <c r="D28" s="55">
        <f>ROUND(D30-SUM(D6:D27),2)</f>
        <v>0</v>
      </c>
    </row>
    <row r="29" spans="1:4" s="14" customFormat="1" ht="21" customHeight="1">
      <c r="A29" s="20"/>
      <c r="B29" s="55"/>
      <c r="C29" s="56"/>
      <c r="D29" s="55"/>
    </row>
    <row r="30" spans="1:4" s="14" customFormat="1" ht="21" customHeight="1">
      <c r="A30" s="57" t="s">
        <v>41</v>
      </c>
      <c r="B30" s="55">
        <f>B6+B10+B11+B12+B13+B14+B15</f>
        <v>1091.47</v>
      </c>
      <c r="C30" s="53" t="s">
        <v>42</v>
      </c>
      <c r="D30" s="55">
        <f>D37-D35</f>
        <v>1091.47</v>
      </c>
    </row>
    <row r="31" spans="1:4" ht="21" customHeight="1">
      <c r="A31" s="45"/>
      <c r="B31" s="45"/>
      <c r="C31" s="45"/>
      <c r="D31" s="45"/>
    </row>
    <row r="32" spans="1:4" ht="21" customHeight="1">
      <c r="A32" s="20" t="s">
        <v>43</v>
      </c>
      <c r="B32" s="55"/>
      <c r="C32" s="45"/>
      <c r="D32" s="45"/>
    </row>
    <row r="33" spans="1:4" ht="21" customHeight="1">
      <c r="A33" s="20" t="s">
        <v>44</v>
      </c>
      <c r="B33" s="55"/>
      <c r="C33" s="56" t="s">
        <v>45</v>
      </c>
      <c r="D33" s="45"/>
    </row>
    <row r="34" spans="1:4" s="14" customFormat="1" ht="21" customHeight="1">
      <c r="A34" s="20" t="s">
        <v>46</v>
      </c>
      <c r="B34" s="55"/>
      <c r="C34" s="56" t="s">
        <v>47</v>
      </c>
      <c r="D34" s="55"/>
    </row>
    <row r="35" spans="1:4" s="14" customFormat="1" ht="21" customHeight="1">
      <c r="A35" s="20" t="s">
        <v>48</v>
      </c>
      <c r="B35" s="55"/>
      <c r="C35" s="56" t="s">
        <v>49</v>
      </c>
      <c r="D35" s="55"/>
    </row>
    <row r="36" spans="1:4" s="14" customFormat="1" ht="21" customHeight="1">
      <c r="A36" s="20"/>
      <c r="B36" s="55"/>
      <c r="C36" s="20"/>
      <c r="D36" s="55"/>
    </row>
    <row r="37" spans="1:4" s="14" customFormat="1" ht="21" customHeight="1">
      <c r="A37" s="18" t="s">
        <v>50</v>
      </c>
      <c r="B37" s="55">
        <f>SUM(B30:B35)</f>
        <v>1091.47</v>
      </c>
      <c r="C37" s="18" t="s">
        <v>51</v>
      </c>
      <c r="D37" s="55">
        <v>1091.47</v>
      </c>
    </row>
  </sheetData>
  <mergeCells count="5">
    <mergeCell ref="A1:D1"/>
    <mergeCell ref="A2:D2"/>
    <mergeCell ref="A3:C3"/>
    <mergeCell ref="A4:B4"/>
    <mergeCell ref="C4:D4"/>
  </mergeCells>
  <phoneticPr fontId="20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opLeftCell="C1" workbookViewId="0">
      <pane ySplit="7" topLeftCell="A8" activePane="bottomLeft" state="frozen"/>
      <selection pane="bottomLeft" activeCell="I9" sqref="I9"/>
    </sheetView>
  </sheetViews>
  <sheetFormatPr defaultColWidth="8.875" defaultRowHeight="15" customHeight="1"/>
  <cols>
    <col min="1" max="2" width="8.875" hidden="1" customWidth="1"/>
    <col min="3" max="5" width="5.75" customWidth="1"/>
    <col min="6" max="6" width="31" customWidth="1"/>
    <col min="7" max="19" width="14.25" customWidth="1"/>
  </cols>
  <sheetData>
    <row r="1" spans="1:19" s="22" customFormat="1" ht="15" customHeight="1">
      <c r="B1" s="49"/>
      <c r="C1" s="64" t="s">
        <v>52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1:19" s="12" customFormat="1" ht="40.5" customHeight="1">
      <c r="A2" s="16"/>
      <c r="C2" s="65" t="s">
        <v>53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5"/>
      <c r="Q2" s="65"/>
      <c r="R2" s="66"/>
      <c r="S2" s="66"/>
    </row>
    <row r="3" spans="1:19" ht="21" customHeight="1">
      <c r="A3" s="67" t="s">
        <v>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73"/>
      <c r="Q3" s="73"/>
      <c r="R3" s="67"/>
      <c r="S3" s="67"/>
    </row>
    <row r="4" spans="1:19" s="23" customFormat="1" ht="21" customHeight="1">
      <c r="A4" s="75" t="s">
        <v>54</v>
      </c>
      <c r="B4" s="75" t="s">
        <v>55</v>
      </c>
      <c r="C4" s="74" t="s">
        <v>56</v>
      </c>
      <c r="D4" s="74"/>
      <c r="E4" s="74"/>
      <c r="F4" s="74" t="s">
        <v>57</v>
      </c>
      <c r="G4" s="74" t="s">
        <v>58</v>
      </c>
      <c r="H4" s="74" t="s">
        <v>59</v>
      </c>
      <c r="I4" s="74"/>
      <c r="J4" s="74"/>
      <c r="K4" s="74"/>
      <c r="L4" s="71" t="s">
        <v>60</v>
      </c>
      <c r="M4" s="71" t="s">
        <v>61</v>
      </c>
      <c r="N4" s="71" t="s">
        <v>62</v>
      </c>
      <c r="O4" s="71" t="s">
        <v>63</v>
      </c>
      <c r="P4" s="71" t="s">
        <v>43</v>
      </c>
      <c r="Q4" s="71" t="s">
        <v>44</v>
      </c>
      <c r="R4" s="71" t="s">
        <v>46</v>
      </c>
      <c r="S4" s="72" t="s">
        <v>48</v>
      </c>
    </row>
    <row r="5" spans="1:19" s="23" customFormat="1" ht="21" customHeight="1">
      <c r="A5" s="76"/>
      <c r="B5" s="76"/>
      <c r="C5" s="74" t="s">
        <v>64</v>
      </c>
      <c r="D5" s="74" t="s">
        <v>65</v>
      </c>
      <c r="E5" s="74" t="s">
        <v>66</v>
      </c>
      <c r="F5" s="74"/>
      <c r="G5" s="74"/>
      <c r="H5" s="74" t="s">
        <v>67</v>
      </c>
      <c r="I5" s="71" t="s">
        <v>68</v>
      </c>
      <c r="J5" s="71" t="s">
        <v>69</v>
      </c>
      <c r="K5" s="71" t="s">
        <v>70</v>
      </c>
      <c r="L5" s="71"/>
      <c r="M5" s="71"/>
      <c r="N5" s="71"/>
      <c r="O5" s="71"/>
      <c r="P5" s="71"/>
      <c r="Q5" s="71"/>
      <c r="R5" s="71"/>
      <c r="S5" s="71"/>
    </row>
    <row r="6" spans="1:19" s="23" customFormat="1" ht="21" customHeight="1">
      <c r="A6" s="76"/>
      <c r="B6" s="76"/>
      <c r="C6" s="74"/>
      <c r="D6" s="74"/>
      <c r="E6" s="74"/>
      <c r="F6" s="74"/>
      <c r="G6" s="74"/>
      <c r="H6" s="74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</row>
    <row r="7" spans="1:19" s="23" customFormat="1" ht="21" customHeight="1">
      <c r="A7" s="76"/>
      <c r="B7" s="76"/>
      <c r="C7" s="74"/>
      <c r="D7" s="74"/>
      <c r="E7" s="74"/>
      <c r="F7" s="74"/>
      <c r="G7" s="74"/>
      <c r="H7" s="74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</row>
    <row r="8" spans="1:19" s="14" customFormat="1" ht="21" customHeight="1">
      <c r="A8" s="20"/>
      <c r="B8" s="20"/>
      <c r="C8" s="18"/>
      <c r="D8" s="18"/>
      <c r="E8" s="18"/>
      <c r="F8" s="20" t="s">
        <v>71</v>
      </c>
      <c r="G8" s="50">
        <v>1091.47</v>
      </c>
      <c r="H8" s="50">
        <v>1091.47</v>
      </c>
      <c r="I8" s="50">
        <v>1091.47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21">
        <v>0</v>
      </c>
    </row>
    <row r="9" spans="1:19" s="14" customFormat="1" ht="21" customHeight="1">
      <c r="A9" s="20"/>
      <c r="B9" s="20"/>
      <c r="C9" s="18" t="s">
        <v>72</v>
      </c>
      <c r="D9" s="18"/>
      <c r="E9" s="18"/>
      <c r="F9" s="20" t="s">
        <v>73</v>
      </c>
      <c r="G9" s="50">
        <v>888.08</v>
      </c>
      <c r="H9" s="50">
        <v>888.08</v>
      </c>
      <c r="I9" s="50">
        <v>888.08</v>
      </c>
      <c r="J9" s="21"/>
      <c r="K9" s="21"/>
      <c r="L9" s="21"/>
      <c r="M9" s="21"/>
      <c r="N9" s="21"/>
      <c r="O9" s="21"/>
      <c r="P9" s="21"/>
      <c r="Q9" s="21"/>
      <c r="R9" s="21"/>
      <c r="S9" s="21"/>
    </row>
    <row r="10" spans="1:19" s="14" customFormat="1" ht="21" customHeight="1">
      <c r="A10" s="20"/>
      <c r="B10" s="20"/>
      <c r="C10" s="18"/>
      <c r="D10" s="18" t="s">
        <v>74</v>
      </c>
      <c r="E10" s="18"/>
      <c r="F10" s="61" t="s">
        <v>192</v>
      </c>
      <c r="G10" s="50">
        <v>888.08</v>
      </c>
      <c r="H10" s="50">
        <v>888.08</v>
      </c>
      <c r="I10" s="50">
        <v>888.08</v>
      </c>
      <c r="J10" s="21"/>
      <c r="K10" s="21"/>
      <c r="L10" s="21"/>
      <c r="M10" s="21"/>
      <c r="N10" s="21"/>
      <c r="O10" s="21"/>
      <c r="P10" s="21"/>
      <c r="Q10" s="21"/>
      <c r="R10" s="21"/>
      <c r="S10" s="21"/>
    </row>
    <row r="11" spans="1:19" s="14" customFormat="1" ht="21" customHeight="1">
      <c r="A11" s="20"/>
      <c r="B11" s="20"/>
      <c r="C11" s="18"/>
      <c r="D11" s="18"/>
      <c r="E11" s="18" t="s">
        <v>76</v>
      </c>
      <c r="F11" s="61" t="s">
        <v>193</v>
      </c>
      <c r="G11" s="50">
        <v>888.08</v>
      </c>
      <c r="H11" s="50">
        <v>888.08</v>
      </c>
      <c r="I11" s="50">
        <v>888.08</v>
      </c>
      <c r="J11" s="21"/>
      <c r="K11" s="21"/>
      <c r="L11" s="21"/>
      <c r="M11" s="21"/>
      <c r="N11" s="21"/>
      <c r="O11" s="21"/>
      <c r="P11" s="21"/>
      <c r="Q11" s="21"/>
      <c r="R11" s="21"/>
      <c r="S11" s="21"/>
    </row>
    <row r="12" spans="1:19" s="14" customFormat="1" ht="21" customHeight="1">
      <c r="A12" s="20"/>
      <c r="B12" s="20"/>
      <c r="C12" s="18" t="s">
        <v>175</v>
      </c>
      <c r="D12" s="18"/>
      <c r="E12" s="18"/>
      <c r="F12" s="20" t="s">
        <v>182</v>
      </c>
      <c r="G12" s="50">
        <v>122.3</v>
      </c>
      <c r="H12" s="50">
        <v>122.3</v>
      </c>
      <c r="I12" s="50">
        <v>122.3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</row>
    <row r="13" spans="1:19" s="14" customFormat="1" ht="21" customHeight="1">
      <c r="A13" s="20"/>
      <c r="B13" s="20"/>
      <c r="C13" s="18"/>
      <c r="D13" s="18" t="s">
        <v>176</v>
      </c>
      <c r="E13" s="18"/>
      <c r="F13" s="61" t="s">
        <v>189</v>
      </c>
      <c r="G13" s="50">
        <v>122.3</v>
      </c>
      <c r="H13" s="50">
        <v>122.3</v>
      </c>
      <c r="I13" s="50">
        <v>122.3</v>
      </c>
      <c r="J13" s="21"/>
      <c r="K13" s="21"/>
      <c r="L13" s="21"/>
      <c r="M13" s="21"/>
      <c r="N13" s="21"/>
      <c r="O13" s="21"/>
      <c r="P13" s="21"/>
      <c r="Q13" s="21"/>
      <c r="R13" s="21"/>
      <c r="S13" s="21"/>
    </row>
    <row r="14" spans="1:19" s="14" customFormat="1" ht="21" customHeight="1">
      <c r="A14" s="20"/>
      <c r="B14" s="20"/>
      <c r="C14" s="18"/>
      <c r="D14" s="18"/>
      <c r="E14" s="18" t="s">
        <v>176</v>
      </c>
      <c r="F14" s="61" t="s">
        <v>190</v>
      </c>
      <c r="G14" s="50">
        <v>81.5</v>
      </c>
      <c r="H14" s="50">
        <v>81.5</v>
      </c>
      <c r="I14" s="50">
        <v>81.5</v>
      </c>
      <c r="J14" s="21"/>
      <c r="K14" s="21"/>
      <c r="L14" s="21"/>
      <c r="M14" s="21"/>
      <c r="N14" s="21"/>
      <c r="O14" s="21"/>
      <c r="P14" s="21"/>
      <c r="Q14" s="21"/>
      <c r="R14" s="21"/>
      <c r="S14" s="21"/>
    </row>
    <row r="15" spans="1:19" s="14" customFormat="1" ht="21" customHeight="1">
      <c r="A15" s="20"/>
      <c r="B15" s="20"/>
      <c r="C15" s="18"/>
      <c r="D15" s="18"/>
      <c r="E15" s="18" t="s">
        <v>177</v>
      </c>
      <c r="F15" s="61" t="s">
        <v>191</v>
      </c>
      <c r="G15" s="50">
        <v>40.799999999999997</v>
      </c>
      <c r="H15" s="50">
        <v>40.799999999999997</v>
      </c>
      <c r="I15" s="50">
        <v>40.799999999999997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</row>
    <row r="16" spans="1:19" s="14" customFormat="1" ht="21" customHeight="1">
      <c r="A16" s="20"/>
      <c r="B16" s="20"/>
      <c r="C16" s="18" t="s">
        <v>178</v>
      </c>
      <c r="D16" s="18"/>
      <c r="E16" s="18"/>
      <c r="F16" s="20" t="s">
        <v>184</v>
      </c>
      <c r="G16" s="50">
        <v>81.09</v>
      </c>
      <c r="H16" s="50">
        <v>81.09</v>
      </c>
      <c r="I16" s="50">
        <v>81.09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</row>
    <row r="17" spans="1:19" s="14" customFormat="1" ht="21" customHeight="1">
      <c r="A17" s="20"/>
      <c r="B17" s="20"/>
      <c r="C17" s="18"/>
      <c r="D17" s="18" t="s">
        <v>179</v>
      </c>
      <c r="E17" s="18"/>
      <c r="F17" s="61" t="s">
        <v>194</v>
      </c>
      <c r="G17" s="50">
        <v>81.09</v>
      </c>
      <c r="H17" s="50">
        <v>81.09</v>
      </c>
      <c r="I17" s="50">
        <v>81.09</v>
      </c>
      <c r="J17" s="21"/>
      <c r="K17" s="21"/>
      <c r="L17" s="21"/>
      <c r="M17" s="21"/>
      <c r="N17" s="21"/>
      <c r="O17" s="21"/>
      <c r="P17" s="21"/>
      <c r="Q17" s="21"/>
      <c r="R17" s="21"/>
      <c r="S17" s="21"/>
    </row>
    <row r="18" spans="1:19" ht="21" customHeight="1">
      <c r="A18" s="20"/>
      <c r="B18" s="20"/>
      <c r="C18" s="18"/>
      <c r="D18" s="18"/>
      <c r="E18" s="18" t="s">
        <v>180</v>
      </c>
      <c r="F18" s="61" t="s">
        <v>195</v>
      </c>
      <c r="G18" s="50">
        <v>81.09</v>
      </c>
      <c r="H18" s="50">
        <v>81.09</v>
      </c>
      <c r="I18" s="50">
        <v>81.09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</row>
  </sheetData>
  <mergeCells count="24">
    <mergeCell ref="C1:S1"/>
    <mergeCell ref="C2:S2"/>
    <mergeCell ref="A3:S3"/>
    <mergeCell ref="C4:E4"/>
    <mergeCell ref="H4:K4"/>
    <mergeCell ref="A4:A7"/>
    <mergeCell ref="B4:B7"/>
    <mergeCell ref="C5:C7"/>
    <mergeCell ref="D5:D7"/>
    <mergeCell ref="E5:E7"/>
    <mergeCell ref="F4:F7"/>
    <mergeCell ref="G4:G7"/>
    <mergeCell ref="H5:H7"/>
    <mergeCell ref="I5:I7"/>
    <mergeCell ref="J5:J7"/>
    <mergeCell ref="K5:K7"/>
    <mergeCell ref="Q4:Q7"/>
    <mergeCell ref="R4:R7"/>
    <mergeCell ref="S4:S7"/>
    <mergeCell ref="L4:L7"/>
    <mergeCell ref="M4:M7"/>
    <mergeCell ref="N4:N7"/>
    <mergeCell ref="O4:O7"/>
    <mergeCell ref="P4:P7"/>
  </mergeCells>
  <phoneticPr fontId="20" type="noConversion"/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pane ySplit="5" topLeftCell="A6" activePane="bottomLeft" state="frozen"/>
      <selection pane="bottomLeft" activeCell="C10" sqref="C10:G16"/>
    </sheetView>
  </sheetViews>
  <sheetFormatPr defaultColWidth="8.875" defaultRowHeight="15" customHeight="1"/>
  <cols>
    <col min="1" max="2" width="8.875" hidden="1" customWidth="1"/>
    <col min="3" max="5" width="5.75" customWidth="1"/>
    <col min="6" max="6" width="32.875" customWidth="1"/>
    <col min="7" max="10" width="14.25" style="43" customWidth="1"/>
  </cols>
  <sheetData>
    <row r="1" spans="1:10" ht="13.5" customHeight="1">
      <c r="A1" s="15"/>
      <c r="B1" s="15"/>
      <c r="C1" s="64" t="s">
        <v>78</v>
      </c>
      <c r="D1" s="64"/>
      <c r="E1" s="64"/>
      <c r="F1" s="64"/>
      <c r="G1" s="77"/>
      <c r="H1" s="77"/>
      <c r="I1" s="77"/>
      <c r="J1" s="77"/>
    </row>
    <row r="2" spans="1:10" ht="40.5" customHeight="1">
      <c r="A2" s="17"/>
      <c r="B2" s="12"/>
      <c r="C2" s="65" t="s">
        <v>79</v>
      </c>
      <c r="D2" s="78"/>
      <c r="E2" s="78"/>
      <c r="F2" s="78"/>
      <c r="G2" s="79"/>
      <c r="H2" s="79"/>
      <c r="I2" s="79"/>
      <c r="J2" s="79"/>
    </row>
    <row r="3" spans="1:10" ht="21" customHeight="1">
      <c r="A3" s="67" t="s">
        <v>4</v>
      </c>
      <c r="B3" s="67"/>
      <c r="C3" s="67"/>
      <c r="D3" s="67"/>
      <c r="E3" s="67"/>
      <c r="F3" s="67"/>
      <c r="G3" s="80"/>
      <c r="H3" s="80"/>
      <c r="I3" s="80"/>
      <c r="J3" s="48" t="s">
        <v>5</v>
      </c>
    </row>
    <row r="4" spans="1:10" s="42" customFormat="1" ht="21" customHeight="1">
      <c r="A4" s="75" t="s">
        <v>54</v>
      </c>
      <c r="B4" s="75" t="s">
        <v>55</v>
      </c>
      <c r="C4" s="74" t="s">
        <v>56</v>
      </c>
      <c r="D4" s="81"/>
      <c r="E4" s="81"/>
      <c r="F4" s="74" t="s">
        <v>57</v>
      </c>
      <c r="G4" s="71" t="s">
        <v>80</v>
      </c>
      <c r="H4" s="71" t="s">
        <v>81</v>
      </c>
      <c r="I4" s="71" t="s">
        <v>82</v>
      </c>
      <c r="J4" s="71" t="s">
        <v>49</v>
      </c>
    </row>
    <row r="5" spans="1:10" s="23" customFormat="1" ht="21" customHeight="1">
      <c r="A5" s="76"/>
      <c r="B5" s="76"/>
      <c r="C5" s="19" t="s">
        <v>64</v>
      </c>
      <c r="D5" s="19" t="s">
        <v>65</v>
      </c>
      <c r="E5" s="19" t="s">
        <v>66</v>
      </c>
      <c r="F5" s="74"/>
      <c r="G5" s="71"/>
      <c r="H5" s="71"/>
      <c r="I5" s="71"/>
      <c r="J5" s="71"/>
    </row>
    <row r="6" spans="1:10" s="23" customFormat="1" ht="21" customHeight="1">
      <c r="A6" s="45"/>
      <c r="B6" s="45"/>
      <c r="C6" s="18"/>
      <c r="D6" s="18"/>
      <c r="E6" s="18"/>
      <c r="F6" s="20" t="s">
        <v>71</v>
      </c>
      <c r="G6" s="46">
        <f>SUM(H6:J6)</f>
        <v>1091.47</v>
      </c>
      <c r="H6" s="47">
        <v>928.71</v>
      </c>
      <c r="I6" s="47">
        <v>162.76</v>
      </c>
      <c r="J6" s="44"/>
    </row>
    <row r="7" spans="1:10" s="23" customFormat="1" ht="21" customHeight="1">
      <c r="A7" s="45"/>
      <c r="B7" s="45"/>
      <c r="C7" s="18" t="s">
        <v>72</v>
      </c>
      <c r="D7" s="18"/>
      <c r="E7" s="18"/>
      <c r="F7" s="20" t="s">
        <v>73</v>
      </c>
      <c r="G7" s="46">
        <v>888.08</v>
      </c>
      <c r="H7" s="47">
        <v>725.32</v>
      </c>
      <c r="I7" s="47">
        <v>162.76</v>
      </c>
      <c r="J7" s="44"/>
    </row>
    <row r="8" spans="1:10" s="23" customFormat="1" ht="21" customHeight="1">
      <c r="A8" s="45"/>
      <c r="B8" s="45"/>
      <c r="C8" s="18"/>
      <c r="D8" s="18" t="s">
        <v>74</v>
      </c>
      <c r="E8" s="18"/>
      <c r="F8" s="20" t="s">
        <v>185</v>
      </c>
      <c r="G8" s="46">
        <v>888.08</v>
      </c>
      <c r="H8" s="47">
        <v>725.32</v>
      </c>
      <c r="I8" s="47">
        <v>162.76</v>
      </c>
      <c r="J8" s="44"/>
    </row>
    <row r="9" spans="1:10" s="23" customFormat="1" ht="21" customHeight="1">
      <c r="A9" s="45"/>
      <c r="B9" s="45"/>
      <c r="C9" s="18"/>
      <c r="D9" s="18"/>
      <c r="E9" s="18" t="s">
        <v>76</v>
      </c>
      <c r="F9" s="20" t="s">
        <v>186</v>
      </c>
      <c r="G9" s="46">
        <v>888.08</v>
      </c>
      <c r="H9" s="47">
        <v>725.32</v>
      </c>
      <c r="I9" s="47">
        <v>162.76</v>
      </c>
      <c r="J9" s="44"/>
    </row>
    <row r="10" spans="1:10" s="23" customFormat="1" ht="21" customHeight="1">
      <c r="A10" s="45"/>
      <c r="B10" s="45"/>
      <c r="C10" s="18">
        <v>208</v>
      </c>
      <c r="D10" s="18"/>
      <c r="E10" s="18"/>
      <c r="F10" s="20" t="s">
        <v>181</v>
      </c>
      <c r="G10" s="46">
        <v>122.3</v>
      </c>
      <c r="H10" s="47">
        <v>122.3</v>
      </c>
      <c r="I10" s="47"/>
      <c r="J10" s="44"/>
    </row>
    <row r="11" spans="1:10" s="23" customFormat="1" ht="21" customHeight="1">
      <c r="A11" s="45"/>
      <c r="B11" s="45"/>
      <c r="C11" s="18"/>
      <c r="D11" s="60" t="s">
        <v>176</v>
      </c>
      <c r="E11" s="18"/>
      <c r="F11" s="61" t="s">
        <v>189</v>
      </c>
      <c r="G11" s="46">
        <v>122.3</v>
      </c>
      <c r="H11" s="47">
        <v>122.3</v>
      </c>
      <c r="I11" s="47"/>
      <c r="J11" s="44"/>
    </row>
    <row r="12" spans="1:10" s="23" customFormat="1" ht="21" customHeight="1">
      <c r="A12" s="45"/>
      <c r="B12" s="45"/>
      <c r="C12" s="18"/>
      <c r="D12" s="18"/>
      <c r="E12" s="60" t="s">
        <v>176</v>
      </c>
      <c r="F12" s="61" t="s">
        <v>190</v>
      </c>
      <c r="G12" s="46">
        <v>81.5</v>
      </c>
      <c r="H12" s="47">
        <v>81.5</v>
      </c>
      <c r="I12" s="47"/>
      <c r="J12" s="44"/>
    </row>
    <row r="13" spans="1:10" s="23" customFormat="1" ht="21" customHeight="1">
      <c r="A13" s="45"/>
      <c r="B13" s="45"/>
      <c r="C13" s="18"/>
      <c r="D13" s="18"/>
      <c r="E13" s="60" t="s">
        <v>177</v>
      </c>
      <c r="F13" s="61" t="s">
        <v>191</v>
      </c>
      <c r="G13" s="46">
        <v>40.799999999999997</v>
      </c>
      <c r="H13" s="47">
        <v>40.799999999999997</v>
      </c>
      <c r="I13" s="47"/>
      <c r="J13" s="44"/>
    </row>
    <row r="14" spans="1:10" s="23" customFormat="1" ht="21" customHeight="1">
      <c r="A14" s="45"/>
      <c r="B14" s="45"/>
      <c r="C14" s="18">
        <v>221</v>
      </c>
      <c r="D14" s="18"/>
      <c r="E14" s="18"/>
      <c r="F14" s="20" t="s">
        <v>183</v>
      </c>
      <c r="G14" s="46">
        <v>81.09</v>
      </c>
      <c r="H14" s="47">
        <v>81.09</v>
      </c>
      <c r="I14" s="47"/>
      <c r="J14" s="44"/>
    </row>
    <row r="15" spans="1:10" s="23" customFormat="1" ht="21" customHeight="1">
      <c r="A15" s="45"/>
      <c r="B15" s="45"/>
      <c r="C15" s="18"/>
      <c r="D15" s="60" t="s">
        <v>179</v>
      </c>
      <c r="E15" s="18"/>
      <c r="F15" s="61" t="s">
        <v>187</v>
      </c>
      <c r="G15" s="46">
        <v>81.09</v>
      </c>
      <c r="H15" s="47">
        <v>81.09</v>
      </c>
      <c r="I15" s="47"/>
      <c r="J15" s="44"/>
    </row>
    <row r="16" spans="1:10" s="23" customFormat="1" ht="21" customHeight="1">
      <c r="A16" s="45"/>
      <c r="B16" s="45"/>
      <c r="C16" s="18"/>
      <c r="D16" s="18"/>
      <c r="E16" s="60" t="s">
        <v>180</v>
      </c>
      <c r="F16" s="61" t="s">
        <v>188</v>
      </c>
      <c r="G16" s="46">
        <v>81.09</v>
      </c>
      <c r="H16" s="47">
        <v>81.09</v>
      </c>
      <c r="I16" s="47"/>
      <c r="J16" s="44"/>
    </row>
    <row r="17" spans="8:14" ht="15" customHeight="1">
      <c r="H17" s="18"/>
      <c r="I17" s="18"/>
      <c r="J17" s="18"/>
      <c r="K17" s="20"/>
      <c r="L17" s="46"/>
      <c r="M17" s="47"/>
      <c r="N17" s="47"/>
    </row>
  </sheetData>
  <mergeCells count="11">
    <mergeCell ref="C1:J1"/>
    <mergeCell ref="C2:J2"/>
    <mergeCell ref="A3:I3"/>
    <mergeCell ref="C4:E4"/>
    <mergeCell ref="A4:A5"/>
    <mergeCell ref="B4:B5"/>
    <mergeCell ref="F4:F5"/>
    <mergeCell ref="G4:G5"/>
    <mergeCell ref="H4:H5"/>
    <mergeCell ref="I4:I5"/>
    <mergeCell ref="J4:J5"/>
  </mergeCells>
  <phoneticPr fontId="2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workbookViewId="0">
      <pane ySplit="6" topLeftCell="A19" activePane="bottomLeft" state="frozen"/>
      <selection pane="bottomLeft" activeCell="D31" sqref="D31"/>
    </sheetView>
  </sheetViews>
  <sheetFormatPr defaultColWidth="8" defaultRowHeight="14.25" customHeight="1"/>
  <cols>
    <col min="1" max="1" width="29.125" style="26" customWidth="1"/>
    <col min="2" max="2" width="24.25" style="26" customWidth="1"/>
    <col min="3" max="3" width="30.25" style="26" customWidth="1"/>
    <col min="4" max="7" width="17.125" style="26" customWidth="1"/>
  </cols>
  <sheetData>
    <row r="1" spans="1:7" ht="15" customHeight="1">
      <c r="A1" s="27"/>
      <c r="B1" s="28"/>
      <c r="C1" s="28"/>
      <c r="D1" s="29"/>
      <c r="E1" s="30"/>
      <c r="F1" s="29"/>
      <c r="G1" s="31" t="s">
        <v>83</v>
      </c>
    </row>
    <row r="2" spans="1:7" ht="32.25" customHeight="1">
      <c r="A2" s="82" t="s">
        <v>84</v>
      </c>
      <c r="B2" s="82"/>
      <c r="C2" s="82"/>
      <c r="D2" s="82"/>
      <c r="E2" s="82"/>
      <c r="F2" s="83"/>
      <c r="G2" s="83"/>
    </row>
    <row r="3" spans="1:7" ht="18" customHeight="1">
      <c r="A3" s="84" t="s">
        <v>4</v>
      </c>
      <c r="B3" s="84"/>
      <c r="C3" s="84"/>
      <c r="D3" s="85"/>
      <c r="E3" s="86"/>
      <c r="F3" s="85"/>
      <c r="G3" s="32" t="s">
        <v>5</v>
      </c>
    </row>
    <row r="4" spans="1:7" ht="19.5" customHeight="1">
      <c r="A4" s="87" t="s">
        <v>85</v>
      </c>
      <c r="B4" s="87"/>
      <c r="C4" s="87" t="s">
        <v>86</v>
      </c>
      <c r="D4" s="87"/>
      <c r="E4" s="88"/>
      <c r="F4" s="89"/>
      <c r="G4" s="89"/>
    </row>
    <row r="5" spans="1:7" ht="19.5" customHeight="1">
      <c r="A5" s="87" t="s">
        <v>87</v>
      </c>
      <c r="B5" s="87" t="s">
        <v>9</v>
      </c>
      <c r="C5" s="90" t="s">
        <v>87</v>
      </c>
      <c r="D5" s="87" t="s">
        <v>9</v>
      </c>
      <c r="E5" s="88"/>
      <c r="F5" s="89"/>
      <c r="G5" s="89"/>
    </row>
    <row r="6" spans="1:7" ht="19.5" customHeight="1">
      <c r="A6" s="87"/>
      <c r="B6" s="87"/>
      <c r="C6" s="91"/>
      <c r="D6" s="33" t="s">
        <v>80</v>
      </c>
      <c r="E6" s="33" t="s">
        <v>68</v>
      </c>
      <c r="F6" s="33" t="s">
        <v>69</v>
      </c>
      <c r="G6" s="33" t="s">
        <v>70</v>
      </c>
    </row>
    <row r="7" spans="1:7" ht="19.5" customHeight="1">
      <c r="A7" s="34" t="s">
        <v>88</v>
      </c>
      <c r="B7" s="35">
        <v>1091.47</v>
      </c>
      <c r="C7" s="34" t="s">
        <v>11</v>
      </c>
      <c r="D7" s="35">
        <f t="shared" ref="D7:D28" si="0">SUM(E7:G7)</f>
        <v>888.08</v>
      </c>
      <c r="E7" s="35">
        <v>888.08</v>
      </c>
      <c r="F7" s="35"/>
      <c r="G7" s="35"/>
    </row>
    <row r="8" spans="1:7" ht="19.5" customHeight="1">
      <c r="A8" s="36" t="s">
        <v>89</v>
      </c>
      <c r="B8" s="35"/>
      <c r="C8" s="34" t="s">
        <v>13</v>
      </c>
      <c r="D8" s="35">
        <f t="shared" si="0"/>
        <v>0</v>
      </c>
      <c r="E8" s="35"/>
      <c r="F8" s="35"/>
      <c r="G8" s="35"/>
    </row>
    <row r="9" spans="1:7" ht="19.5" customHeight="1">
      <c r="A9" s="36" t="s">
        <v>90</v>
      </c>
      <c r="B9" s="35"/>
      <c r="C9" s="34" t="s">
        <v>15</v>
      </c>
      <c r="D9" s="35">
        <f t="shared" si="0"/>
        <v>0</v>
      </c>
      <c r="E9" s="35"/>
      <c r="F9" s="35"/>
      <c r="G9" s="35"/>
    </row>
    <row r="10" spans="1:7" ht="19.5" customHeight="1">
      <c r="A10" s="36"/>
      <c r="B10" s="37"/>
      <c r="C10" s="34" t="s">
        <v>17</v>
      </c>
      <c r="D10" s="35">
        <f t="shared" si="0"/>
        <v>0</v>
      </c>
      <c r="E10" s="35"/>
      <c r="F10" s="35"/>
      <c r="G10" s="35"/>
    </row>
    <row r="11" spans="1:7" ht="19.5" customHeight="1">
      <c r="A11" s="36"/>
      <c r="B11" s="37"/>
      <c r="C11" s="34" t="s">
        <v>19</v>
      </c>
      <c r="D11" s="35">
        <f t="shared" si="0"/>
        <v>0</v>
      </c>
      <c r="E11" s="35"/>
      <c r="F11" s="35"/>
      <c r="G11" s="35"/>
    </row>
    <row r="12" spans="1:7" ht="19.5" customHeight="1">
      <c r="A12" s="36"/>
      <c r="B12" s="37"/>
      <c r="C12" s="34" t="s">
        <v>21</v>
      </c>
      <c r="D12" s="35">
        <f t="shared" si="0"/>
        <v>0</v>
      </c>
      <c r="E12" s="35"/>
      <c r="F12" s="35"/>
      <c r="G12" s="35"/>
    </row>
    <row r="13" spans="1:7" ht="19.5" customHeight="1">
      <c r="A13" s="36"/>
      <c r="B13" s="37"/>
      <c r="C13" s="34" t="s">
        <v>23</v>
      </c>
      <c r="D13" s="35">
        <f t="shared" si="0"/>
        <v>0</v>
      </c>
      <c r="E13" s="35"/>
      <c r="F13" s="35"/>
      <c r="G13" s="35"/>
    </row>
    <row r="14" spans="1:7" ht="19.5" customHeight="1">
      <c r="A14" s="36"/>
      <c r="B14" s="37"/>
      <c r="C14" s="34" t="s">
        <v>25</v>
      </c>
      <c r="D14" s="35">
        <f t="shared" si="0"/>
        <v>122.3</v>
      </c>
      <c r="E14" s="35">
        <v>122.3</v>
      </c>
      <c r="F14" s="35"/>
      <c r="G14" s="35"/>
    </row>
    <row r="15" spans="1:7" ht="19.5" customHeight="1">
      <c r="A15" s="36"/>
      <c r="B15" s="37"/>
      <c r="C15" s="34" t="s">
        <v>26</v>
      </c>
      <c r="D15" s="35">
        <f t="shared" si="0"/>
        <v>0</v>
      </c>
      <c r="E15" s="35"/>
      <c r="F15" s="35"/>
      <c r="G15" s="35"/>
    </row>
    <row r="16" spans="1:7" ht="19.5" customHeight="1">
      <c r="A16" s="36"/>
      <c r="B16" s="37"/>
      <c r="C16" s="34" t="s">
        <v>27</v>
      </c>
      <c r="D16" s="35">
        <f t="shared" si="0"/>
        <v>0</v>
      </c>
      <c r="E16" s="35"/>
      <c r="F16" s="35"/>
      <c r="G16" s="35"/>
    </row>
    <row r="17" spans="1:7" ht="19.5" customHeight="1">
      <c r="A17" s="36"/>
      <c r="B17" s="37"/>
      <c r="C17" s="34" t="s">
        <v>28</v>
      </c>
      <c r="D17" s="35">
        <f t="shared" si="0"/>
        <v>0</v>
      </c>
      <c r="E17" s="35"/>
      <c r="F17" s="35"/>
      <c r="G17" s="35"/>
    </row>
    <row r="18" spans="1:7" ht="19.5" customHeight="1">
      <c r="A18" s="34"/>
      <c r="B18" s="37"/>
      <c r="C18" s="34" t="s">
        <v>29</v>
      </c>
      <c r="D18" s="35">
        <f t="shared" si="0"/>
        <v>0</v>
      </c>
      <c r="E18" s="35"/>
      <c r="F18" s="35"/>
      <c r="G18" s="35"/>
    </row>
    <row r="19" spans="1:7" ht="19.5" customHeight="1">
      <c r="A19" s="36"/>
      <c r="B19" s="37"/>
      <c r="C19" s="34" t="s">
        <v>30</v>
      </c>
      <c r="D19" s="35">
        <f t="shared" si="0"/>
        <v>0</v>
      </c>
      <c r="E19" s="35"/>
      <c r="F19" s="35"/>
      <c r="G19" s="35"/>
    </row>
    <row r="20" spans="1:7" ht="19.5" customHeight="1">
      <c r="A20" s="38"/>
      <c r="B20" s="35"/>
      <c r="C20" s="34" t="s">
        <v>31</v>
      </c>
      <c r="D20" s="35">
        <f t="shared" si="0"/>
        <v>0</v>
      </c>
      <c r="E20" s="35"/>
      <c r="F20" s="35"/>
      <c r="G20" s="35"/>
    </row>
    <row r="21" spans="1:7" ht="19.5" customHeight="1">
      <c r="A21" s="34"/>
      <c r="B21" s="37"/>
      <c r="C21" s="34" t="s">
        <v>32</v>
      </c>
      <c r="D21" s="35">
        <f t="shared" si="0"/>
        <v>0</v>
      </c>
      <c r="E21" s="35"/>
      <c r="F21" s="35"/>
      <c r="G21" s="35"/>
    </row>
    <row r="22" spans="1:7" ht="19.5" customHeight="1">
      <c r="A22" s="34"/>
      <c r="B22" s="37"/>
      <c r="C22" s="34" t="s">
        <v>33</v>
      </c>
      <c r="D22" s="35">
        <f t="shared" si="0"/>
        <v>0</v>
      </c>
      <c r="E22" s="35"/>
      <c r="F22" s="35"/>
      <c r="G22" s="35"/>
    </row>
    <row r="23" spans="1:7" ht="19.5" customHeight="1">
      <c r="A23" s="34"/>
      <c r="B23" s="37"/>
      <c r="C23" s="34" t="s">
        <v>34</v>
      </c>
      <c r="D23" s="35">
        <f t="shared" si="0"/>
        <v>0</v>
      </c>
      <c r="E23" s="35"/>
      <c r="F23" s="35"/>
      <c r="G23" s="35"/>
    </row>
    <row r="24" spans="1:7" ht="19.5" customHeight="1">
      <c r="A24" s="34"/>
      <c r="B24" s="35"/>
      <c r="C24" s="34" t="s">
        <v>35</v>
      </c>
      <c r="D24" s="35">
        <f t="shared" si="0"/>
        <v>0</v>
      </c>
      <c r="E24" s="35"/>
      <c r="F24" s="35"/>
      <c r="G24" s="35"/>
    </row>
    <row r="25" spans="1:7" ht="19.5" customHeight="1">
      <c r="A25" s="34"/>
      <c r="B25" s="35"/>
      <c r="C25" s="34" t="s">
        <v>36</v>
      </c>
      <c r="D25" s="35">
        <f t="shared" si="0"/>
        <v>81.09</v>
      </c>
      <c r="E25" s="35">
        <v>81.09</v>
      </c>
      <c r="F25" s="35"/>
      <c r="G25" s="35"/>
    </row>
    <row r="26" spans="1:7" ht="19.5" customHeight="1">
      <c r="A26" s="36"/>
      <c r="B26" s="35"/>
      <c r="C26" s="34" t="s">
        <v>37</v>
      </c>
      <c r="D26" s="35">
        <f t="shared" si="0"/>
        <v>0</v>
      </c>
      <c r="E26" s="35"/>
      <c r="F26" s="35"/>
      <c r="G26" s="35"/>
    </row>
    <row r="27" spans="1:7" ht="19.5" customHeight="1">
      <c r="A27" s="34"/>
      <c r="B27" s="35"/>
      <c r="C27" s="34" t="s">
        <v>38</v>
      </c>
      <c r="D27" s="35">
        <f t="shared" si="0"/>
        <v>0</v>
      </c>
      <c r="E27" s="35"/>
      <c r="F27" s="35"/>
      <c r="G27" s="35"/>
    </row>
    <row r="28" spans="1:7" ht="19.5" customHeight="1">
      <c r="A28" s="34"/>
      <c r="B28" s="35"/>
      <c r="C28" s="34" t="s">
        <v>39</v>
      </c>
      <c r="D28" s="35">
        <f t="shared" si="0"/>
        <v>0</v>
      </c>
      <c r="E28" s="35"/>
      <c r="F28" s="35"/>
      <c r="G28" s="35"/>
    </row>
    <row r="29" spans="1:7" ht="19.5" customHeight="1">
      <c r="A29" s="34"/>
      <c r="B29" s="35"/>
      <c r="C29" s="34" t="s">
        <v>40</v>
      </c>
      <c r="D29" s="35">
        <f>ROUND(D31-SUM(D7:D28),2)</f>
        <v>0</v>
      </c>
      <c r="E29" s="35">
        <f>ROUND(E31-SUM(E7:E28),2)</f>
        <v>0</v>
      </c>
      <c r="F29" s="35">
        <f>ROUND(F31-SUM(F7:F28),2)</f>
        <v>0</v>
      </c>
      <c r="G29" s="35">
        <f>ROUND(G31-SUM(G7:G28),2)</f>
        <v>0</v>
      </c>
    </row>
    <row r="30" spans="1:7" ht="19.5" customHeight="1">
      <c r="A30" s="34"/>
      <c r="B30" s="35"/>
      <c r="C30" s="34"/>
      <c r="D30" s="35"/>
      <c r="E30" s="35"/>
      <c r="F30" s="35"/>
      <c r="G30" s="35"/>
    </row>
    <row r="31" spans="1:7" ht="19.5" customHeight="1">
      <c r="A31" s="34" t="s">
        <v>91</v>
      </c>
      <c r="B31" s="35">
        <f>SUM(B7:B9)</f>
        <v>1091.47</v>
      </c>
      <c r="C31" s="34" t="s">
        <v>92</v>
      </c>
      <c r="D31" s="35">
        <f>D35-D33</f>
        <v>1091.47</v>
      </c>
      <c r="E31" s="35">
        <f>E35-E33</f>
        <v>1091.47</v>
      </c>
      <c r="F31" s="35">
        <f>F35-F33</f>
        <v>0</v>
      </c>
      <c r="G31" s="35">
        <f>G35-G33</f>
        <v>0</v>
      </c>
    </row>
    <row r="32" spans="1:7" ht="19.5" customHeight="1">
      <c r="A32" s="34"/>
      <c r="B32" s="35"/>
      <c r="C32" s="34"/>
      <c r="D32" s="35"/>
      <c r="E32" s="35"/>
      <c r="F32" s="35"/>
      <c r="G32" s="35"/>
    </row>
    <row r="33" spans="1:7" ht="19.5" customHeight="1">
      <c r="A33" s="34" t="s">
        <v>48</v>
      </c>
      <c r="B33" s="35"/>
      <c r="C33" s="34" t="s">
        <v>49</v>
      </c>
      <c r="D33" s="39">
        <f>SUM(E33:G33)</f>
        <v>0</v>
      </c>
      <c r="E33" s="40"/>
      <c r="F33" s="40"/>
      <c r="G33" s="40"/>
    </row>
    <row r="34" spans="1:7" ht="19.5" customHeight="1">
      <c r="A34" s="34"/>
      <c r="B34" s="35"/>
      <c r="C34" s="34"/>
      <c r="D34" s="35"/>
      <c r="E34" s="35"/>
      <c r="F34" s="35"/>
      <c r="G34" s="35"/>
    </row>
    <row r="35" spans="1:7" ht="19.5" customHeight="1">
      <c r="A35" s="34" t="s">
        <v>93</v>
      </c>
      <c r="B35" s="35">
        <f>B31+B33</f>
        <v>1091.47</v>
      </c>
      <c r="C35" s="34" t="s">
        <v>94</v>
      </c>
      <c r="D35" s="35">
        <f>SUM(E35:G35)</f>
        <v>1091.47</v>
      </c>
      <c r="E35" s="41">
        <v>1091.47</v>
      </c>
      <c r="F35" s="41"/>
      <c r="G35" s="41"/>
    </row>
  </sheetData>
  <mergeCells count="8">
    <mergeCell ref="A2:G2"/>
    <mergeCell ref="A3:F3"/>
    <mergeCell ref="A4:B4"/>
    <mergeCell ref="C4:G4"/>
    <mergeCell ref="D5:G5"/>
    <mergeCell ref="A5:A6"/>
    <mergeCell ref="B5:B6"/>
    <mergeCell ref="C5:C6"/>
  </mergeCells>
  <phoneticPr fontId="20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pane ySplit="5" topLeftCell="A6" activePane="bottomLeft" state="frozen"/>
      <selection pane="bottomLeft" activeCell="L19" sqref="L19"/>
    </sheetView>
  </sheetViews>
  <sheetFormatPr defaultColWidth="8.875" defaultRowHeight="15" customHeight="1"/>
  <cols>
    <col min="1" max="2" width="8.875" hidden="1" customWidth="1"/>
    <col min="3" max="5" width="5.75" customWidth="1"/>
    <col min="6" max="6" width="32.875" customWidth="1"/>
    <col min="7" max="11" width="14.25" customWidth="1"/>
  </cols>
  <sheetData>
    <row r="1" spans="1:11" ht="15" customHeight="1">
      <c r="B1" s="15"/>
      <c r="C1" s="64" t="s">
        <v>95</v>
      </c>
      <c r="D1" s="64"/>
      <c r="E1" s="64"/>
      <c r="F1" s="64"/>
      <c r="G1" s="64"/>
      <c r="H1" s="64"/>
      <c r="I1" s="64"/>
      <c r="J1" s="64"/>
      <c r="K1" s="64"/>
    </row>
    <row r="2" spans="1:11" s="12" customFormat="1" ht="40.5" customHeight="1">
      <c r="A2" s="16"/>
      <c r="C2" s="65" t="s">
        <v>96</v>
      </c>
      <c r="D2" s="78"/>
      <c r="E2" s="78"/>
      <c r="F2" s="78"/>
      <c r="G2" s="78"/>
      <c r="H2" s="78"/>
      <c r="I2" s="78"/>
      <c r="J2" s="78"/>
      <c r="K2" s="78"/>
    </row>
    <row r="3" spans="1:11" ht="18" customHeight="1">
      <c r="A3" s="92" t="s">
        <v>4</v>
      </c>
      <c r="B3" s="93"/>
      <c r="C3" s="94"/>
      <c r="D3" s="94"/>
      <c r="E3" s="94"/>
      <c r="F3" s="94"/>
      <c r="G3" s="94"/>
      <c r="H3" s="94"/>
      <c r="I3" s="94"/>
      <c r="J3" s="67"/>
      <c r="K3" s="22" t="s">
        <v>5</v>
      </c>
    </row>
    <row r="4" spans="1:11" ht="19.5" customHeight="1">
      <c r="A4" s="95" t="s">
        <v>54</v>
      </c>
      <c r="B4" s="95" t="s">
        <v>55</v>
      </c>
      <c r="C4" s="74" t="s">
        <v>56</v>
      </c>
      <c r="D4" s="81"/>
      <c r="E4" s="81"/>
      <c r="F4" s="74" t="s">
        <v>57</v>
      </c>
      <c r="G4" s="74" t="s">
        <v>58</v>
      </c>
      <c r="H4" s="74" t="s">
        <v>81</v>
      </c>
      <c r="I4" s="81"/>
      <c r="J4" s="81"/>
      <c r="K4" s="74" t="s">
        <v>82</v>
      </c>
    </row>
    <row r="5" spans="1:11" s="13" customFormat="1" ht="19.5" customHeight="1">
      <c r="A5" s="96"/>
      <c r="B5" s="96"/>
      <c r="C5" s="19" t="s">
        <v>64</v>
      </c>
      <c r="D5" s="19" t="s">
        <v>65</v>
      </c>
      <c r="E5" s="19" t="s">
        <v>66</v>
      </c>
      <c r="F5" s="74"/>
      <c r="G5" s="74"/>
      <c r="H5" s="19" t="s">
        <v>97</v>
      </c>
      <c r="I5" s="19" t="s">
        <v>98</v>
      </c>
      <c r="J5" s="19" t="s">
        <v>99</v>
      </c>
      <c r="K5" s="74"/>
    </row>
    <row r="6" spans="1:11" ht="19.5" customHeight="1">
      <c r="A6" s="20"/>
      <c r="B6" s="20"/>
      <c r="C6" s="18"/>
      <c r="D6" s="18"/>
      <c r="E6" s="18"/>
      <c r="F6" s="20" t="s">
        <v>71</v>
      </c>
      <c r="G6" s="21">
        <f>H6+K6</f>
        <v>1091.4699999999998</v>
      </c>
      <c r="H6" s="21">
        <f>I6+J6</f>
        <v>928.70999999999992</v>
      </c>
      <c r="I6" s="21">
        <v>871.56</v>
      </c>
      <c r="J6" s="21">
        <v>57.15</v>
      </c>
      <c r="K6" s="21">
        <v>162.76</v>
      </c>
    </row>
    <row r="7" spans="1:11" ht="19.5" customHeight="1">
      <c r="A7" s="20"/>
      <c r="B7" s="20"/>
      <c r="C7" s="18" t="s">
        <v>72</v>
      </c>
      <c r="D7" s="18"/>
      <c r="E7" s="18"/>
      <c r="F7" s="20" t="s">
        <v>73</v>
      </c>
      <c r="G7" s="21">
        <f>H7+K7</f>
        <v>888.07999999999993</v>
      </c>
      <c r="H7" s="21">
        <f>I7+J7</f>
        <v>725.31999999999994</v>
      </c>
      <c r="I7" s="21">
        <v>668.17</v>
      </c>
      <c r="J7" s="21">
        <v>57.15</v>
      </c>
      <c r="K7" s="21">
        <v>162.76</v>
      </c>
    </row>
    <row r="8" spans="1:11" ht="19.5" customHeight="1">
      <c r="A8" s="20"/>
      <c r="B8" s="20"/>
      <c r="C8" s="18"/>
      <c r="D8" s="18" t="s">
        <v>74</v>
      </c>
      <c r="E8" s="18"/>
      <c r="F8" s="20" t="s">
        <v>75</v>
      </c>
      <c r="G8" s="21">
        <f>H8+K8</f>
        <v>888.07999999999993</v>
      </c>
      <c r="H8" s="21">
        <f>I8+J8</f>
        <v>725.31999999999994</v>
      </c>
      <c r="I8" s="21">
        <v>668.17</v>
      </c>
      <c r="J8" s="21">
        <v>57.15</v>
      </c>
      <c r="K8" s="21">
        <v>162.76</v>
      </c>
    </row>
    <row r="9" spans="1:11" ht="19.5" customHeight="1">
      <c r="A9" s="20"/>
      <c r="B9" s="20"/>
      <c r="C9" s="18"/>
      <c r="D9" s="18"/>
      <c r="E9" s="18" t="s">
        <v>76</v>
      </c>
      <c r="F9" s="20" t="s">
        <v>77</v>
      </c>
      <c r="G9" s="21">
        <f>H9+K9</f>
        <v>888.07999999999993</v>
      </c>
      <c r="H9" s="21">
        <f>I9+J9</f>
        <v>725.31999999999994</v>
      </c>
      <c r="I9" s="21">
        <v>668.17</v>
      </c>
      <c r="J9" s="21">
        <v>57.15</v>
      </c>
      <c r="K9" s="21">
        <v>162.76</v>
      </c>
    </row>
    <row r="10" spans="1:11" ht="19.5" customHeight="1">
      <c r="A10" s="20"/>
      <c r="B10" s="20"/>
      <c r="C10" s="18">
        <v>208</v>
      </c>
      <c r="D10" s="18"/>
      <c r="E10" s="18"/>
      <c r="F10" s="20" t="s">
        <v>181</v>
      </c>
      <c r="G10" s="46">
        <v>122.3</v>
      </c>
      <c r="H10" s="46">
        <v>122.3</v>
      </c>
      <c r="I10" s="46">
        <v>122.3</v>
      </c>
      <c r="J10" s="21"/>
      <c r="K10" s="21"/>
    </row>
    <row r="11" spans="1:11" ht="19.5" customHeight="1">
      <c r="A11" s="20"/>
      <c r="B11" s="20"/>
      <c r="C11" s="18"/>
      <c r="D11" s="60" t="s">
        <v>176</v>
      </c>
      <c r="E11" s="18"/>
      <c r="F11" s="61" t="s">
        <v>189</v>
      </c>
      <c r="G11" s="46">
        <v>122.3</v>
      </c>
      <c r="H11" s="46">
        <v>122.3</v>
      </c>
      <c r="I11" s="46">
        <v>122.3</v>
      </c>
      <c r="J11" s="21"/>
      <c r="K11" s="21"/>
    </row>
    <row r="12" spans="1:11" ht="19.5" customHeight="1">
      <c r="A12" s="20"/>
      <c r="B12" s="20"/>
      <c r="C12" s="18"/>
      <c r="D12" s="18"/>
      <c r="E12" s="60" t="s">
        <v>176</v>
      </c>
      <c r="F12" s="61" t="s">
        <v>190</v>
      </c>
      <c r="G12" s="46">
        <v>81.5</v>
      </c>
      <c r="H12" s="46">
        <v>81.5</v>
      </c>
      <c r="I12" s="46">
        <v>81.5</v>
      </c>
      <c r="J12" s="21"/>
      <c r="K12" s="21"/>
    </row>
    <row r="13" spans="1:11" ht="19.5" customHeight="1">
      <c r="A13" s="20"/>
      <c r="B13" s="20"/>
      <c r="C13" s="18"/>
      <c r="D13" s="18"/>
      <c r="E13" s="60" t="s">
        <v>177</v>
      </c>
      <c r="F13" s="61" t="s">
        <v>191</v>
      </c>
      <c r="G13" s="46">
        <v>40.799999999999997</v>
      </c>
      <c r="H13" s="46">
        <v>40.799999999999997</v>
      </c>
      <c r="I13" s="46">
        <v>40.799999999999997</v>
      </c>
      <c r="J13" s="21"/>
      <c r="K13" s="21"/>
    </row>
    <row r="14" spans="1:11" ht="19.5" customHeight="1">
      <c r="A14" s="20"/>
      <c r="B14" s="20"/>
      <c r="C14" s="18">
        <v>221</v>
      </c>
      <c r="D14" s="18"/>
      <c r="E14" s="18"/>
      <c r="F14" s="20" t="s">
        <v>183</v>
      </c>
      <c r="G14" s="46">
        <v>81.09</v>
      </c>
      <c r="H14" s="46">
        <v>81.09</v>
      </c>
      <c r="I14" s="46">
        <v>81.09</v>
      </c>
      <c r="J14" s="21"/>
      <c r="K14" s="21"/>
    </row>
    <row r="15" spans="1:11" ht="19.5" customHeight="1">
      <c r="A15" s="20"/>
      <c r="B15" s="20"/>
      <c r="C15" s="18"/>
      <c r="D15" s="60" t="s">
        <v>179</v>
      </c>
      <c r="E15" s="18"/>
      <c r="F15" s="61" t="s">
        <v>187</v>
      </c>
      <c r="G15" s="46">
        <v>81.09</v>
      </c>
      <c r="H15" s="46">
        <v>81.09</v>
      </c>
      <c r="I15" s="46">
        <v>81.09</v>
      </c>
      <c r="J15" s="21"/>
      <c r="K15" s="21"/>
    </row>
    <row r="16" spans="1:11" ht="19.5" customHeight="1">
      <c r="A16" s="20"/>
      <c r="B16" s="20"/>
      <c r="C16" s="18"/>
      <c r="D16" s="18"/>
      <c r="E16" s="60" t="s">
        <v>180</v>
      </c>
      <c r="F16" s="61" t="s">
        <v>188</v>
      </c>
      <c r="G16" s="46">
        <v>81.09</v>
      </c>
      <c r="H16" s="46">
        <v>81.09</v>
      </c>
      <c r="I16" s="46">
        <v>81.09</v>
      </c>
      <c r="J16" s="21"/>
      <c r="K16" s="21"/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honeticPr fontId="2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pane ySplit="5" topLeftCell="A6" activePane="bottomLeft" state="frozen"/>
      <selection pane="bottomLeft" activeCell="H9" sqref="H9"/>
    </sheetView>
  </sheetViews>
  <sheetFormatPr defaultColWidth="8.875" defaultRowHeight="15" customHeight="1"/>
  <cols>
    <col min="1" max="2" width="5.75" customWidth="1"/>
    <col min="3" max="3" width="32.875" customWidth="1"/>
    <col min="4" max="5" width="5.75" customWidth="1"/>
    <col min="6" max="6" width="32.875" customWidth="1"/>
    <col min="7" max="9" width="14.25" customWidth="1"/>
  </cols>
  <sheetData>
    <row r="1" spans="1:9" s="23" customFormat="1" ht="15" customHeight="1">
      <c r="A1" s="64" t="s">
        <v>100</v>
      </c>
      <c r="B1" s="64"/>
      <c r="C1" s="64"/>
      <c r="D1" s="64"/>
      <c r="E1" s="64"/>
      <c r="F1" s="64"/>
      <c r="G1" s="64"/>
      <c r="H1" s="64"/>
      <c r="I1" s="64"/>
    </row>
    <row r="2" spans="1:9" s="24" customFormat="1" ht="40.5" customHeight="1">
      <c r="A2" s="97" t="s">
        <v>101</v>
      </c>
      <c r="B2" s="66"/>
      <c r="C2" s="66"/>
      <c r="D2" s="66"/>
      <c r="E2" s="66"/>
      <c r="F2" s="66"/>
      <c r="G2" s="66"/>
      <c r="H2" s="66"/>
      <c r="I2" s="66"/>
    </row>
    <row r="3" spans="1:9" ht="21" customHeight="1">
      <c r="A3" s="67" t="s">
        <v>4</v>
      </c>
      <c r="B3" s="67"/>
      <c r="C3" s="67"/>
      <c r="D3" s="67"/>
      <c r="E3" s="67"/>
      <c r="F3" s="67"/>
      <c r="G3" s="67"/>
      <c r="H3" s="67"/>
      <c r="I3" s="22" t="s">
        <v>5</v>
      </c>
    </row>
    <row r="4" spans="1:9" s="13" customFormat="1" ht="21" customHeight="1">
      <c r="A4" s="74" t="s">
        <v>56</v>
      </c>
      <c r="B4" s="74"/>
      <c r="C4" s="74" t="s">
        <v>102</v>
      </c>
      <c r="D4" s="74" t="s">
        <v>56</v>
      </c>
      <c r="E4" s="74"/>
      <c r="F4" s="74" t="s">
        <v>103</v>
      </c>
      <c r="G4" s="74" t="s">
        <v>104</v>
      </c>
      <c r="H4" s="74"/>
      <c r="I4" s="74"/>
    </row>
    <row r="5" spans="1:9" s="13" customFormat="1" ht="21" customHeight="1">
      <c r="A5" s="19" t="s">
        <v>64</v>
      </c>
      <c r="B5" s="19" t="s">
        <v>65</v>
      </c>
      <c r="C5" s="74"/>
      <c r="D5" s="19" t="s">
        <v>64</v>
      </c>
      <c r="E5" s="19" t="s">
        <v>65</v>
      </c>
      <c r="F5" s="74"/>
      <c r="G5" s="19" t="s">
        <v>67</v>
      </c>
      <c r="H5" s="19" t="s">
        <v>98</v>
      </c>
      <c r="I5" s="19" t="s">
        <v>99</v>
      </c>
    </row>
    <row r="6" spans="1:9" ht="21" customHeight="1">
      <c r="A6" s="18"/>
      <c r="B6" s="18"/>
      <c r="C6" s="20" t="s">
        <v>58</v>
      </c>
      <c r="D6" s="18"/>
      <c r="E6" s="18"/>
      <c r="F6" s="20"/>
      <c r="G6" s="25">
        <f t="shared" ref="G6:G22" si="0">H6+I6</f>
        <v>928.71</v>
      </c>
      <c r="H6" s="25" t="s">
        <v>105</v>
      </c>
      <c r="I6" s="25" t="s">
        <v>106</v>
      </c>
    </row>
    <row r="7" spans="1:9" ht="21" customHeight="1">
      <c r="A7" s="18" t="s">
        <v>107</v>
      </c>
      <c r="B7" s="18"/>
      <c r="C7" s="20" t="s">
        <v>108</v>
      </c>
      <c r="D7" s="18" t="s">
        <v>109</v>
      </c>
      <c r="E7" s="18"/>
      <c r="F7" s="20" t="s">
        <v>110</v>
      </c>
      <c r="G7" s="25">
        <f t="shared" si="0"/>
        <v>858</v>
      </c>
      <c r="H7" s="25" t="s">
        <v>111</v>
      </c>
      <c r="I7" s="25">
        <v>0</v>
      </c>
    </row>
    <row r="8" spans="1:9" ht="21" customHeight="1">
      <c r="A8" s="18" t="s">
        <v>107</v>
      </c>
      <c r="B8" s="18" t="s">
        <v>112</v>
      </c>
      <c r="C8" s="20" t="s">
        <v>113</v>
      </c>
      <c r="D8" s="18" t="s">
        <v>109</v>
      </c>
      <c r="E8" s="18" t="s">
        <v>112</v>
      </c>
      <c r="F8" s="20" t="s">
        <v>114</v>
      </c>
      <c r="G8" s="25">
        <f t="shared" si="0"/>
        <v>179.45</v>
      </c>
      <c r="H8" s="25" t="s">
        <v>115</v>
      </c>
      <c r="I8" s="25">
        <v>0</v>
      </c>
    </row>
    <row r="9" spans="1:9" ht="21" customHeight="1">
      <c r="A9" s="18" t="s">
        <v>107</v>
      </c>
      <c r="B9" s="18" t="s">
        <v>116</v>
      </c>
      <c r="C9" s="20" t="s">
        <v>117</v>
      </c>
      <c r="D9" s="18" t="s">
        <v>109</v>
      </c>
      <c r="E9" s="18" t="s">
        <v>112</v>
      </c>
      <c r="F9" s="20" t="s">
        <v>114</v>
      </c>
      <c r="G9" s="25">
        <f t="shared" si="0"/>
        <v>79.12</v>
      </c>
      <c r="H9" s="25" t="s">
        <v>118</v>
      </c>
      <c r="I9" s="25">
        <v>0</v>
      </c>
    </row>
    <row r="10" spans="1:9" ht="21" customHeight="1">
      <c r="A10" s="18" t="s">
        <v>107</v>
      </c>
      <c r="B10" s="18" t="s">
        <v>119</v>
      </c>
      <c r="C10" s="20" t="s">
        <v>120</v>
      </c>
      <c r="D10" s="18" t="s">
        <v>109</v>
      </c>
      <c r="E10" s="18" t="s">
        <v>112</v>
      </c>
      <c r="F10" s="20" t="s">
        <v>114</v>
      </c>
      <c r="G10" s="25">
        <f t="shared" si="0"/>
        <v>343.54</v>
      </c>
      <c r="H10" s="25" t="s">
        <v>121</v>
      </c>
      <c r="I10" s="25">
        <v>0</v>
      </c>
    </row>
    <row r="11" spans="1:9" ht="21" customHeight="1">
      <c r="A11" s="18" t="s">
        <v>107</v>
      </c>
      <c r="B11" s="18" t="s">
        <v>122</v>
      </c>
      <c r="C11" s="20" t="s">
        <v>123</v>
      </c>
      <c r="D11" s="18" t="s">
        <v>109</v>
      </c>
      <c r="E11" s="18" t="s">
        <v>112</v>
      </c>
      <c r="F11" s="20" t="s">
        <v>114</v>
      </c>
      <c r="G11" s="25">
        <f t="shared" si="0"/>
        <v>81.5</v>
      </c>
      <c r="H11" s="25" t="s">
        <v>124</v>
      </c>
      <c r="I11" s="25">
        <v>0</v>
      </c>
    </row>
    <row r="12" spans="1:9" ht="21" customHeight="1">
      <c r="A12" s="18" t="s">
        <v>107</v>
      </c>
      <c r="B12" s="18" t="s">
        <v>125</v>
      </c>
      <c r="C12" s="20" t="s">
        <v>126</v>
      </c>
      <c r="D12" s="18" t="s">
        <v>109</v>
      </c>
      <c r="E12" s="18" t="s">
        <v>112</v>
      </c>
      <c r="F12" s="20" t="s">
        <v>114</v>
      </c>
      <c r="G12" s="25">
        <f t="shared" si="0"/>
        <v>40.799999999999997</v>
      </c>
      <c r="H12" s="25" t="s">
        <v>127</v>
      </c>
      <c r="I12" s="25">
        <v>0</v>
      </c>
    </row>
    <row r="13" spans="1:9" ht="21" customHeight="1">
      <c r="A13" s="18" t="s">
        <v>107</v>
      </c>
      <c r="B13" s="18" t="s">
        <v>128</v>
      </c>
      <c r="C13" s="20" t="s">
        <v>129</v>
      </c>
      <c r="D13" s="18" t="s">
        <v>109</v>
      </c>
      <c r="E13" s="18" t="s">
        <v>112</v>
      </c>
      <c r="F13" s="20" t="s">
        <v>114</v>
      </c>
      <c r="G13" s="25">
        <f t="shared" si="0"/>
        <v>47.91</v>
      </c>
      <c r="H13" s="25" t="s">
        <v>130</v>
      </c>
      <c r="I13" s="25">
        <v>0</v>
      </c>
    </row>
    <row r="14" spans="1:9" ht="21" customHeight="1">
      <c r="A14" s="18" t="s">
        <v>107</v>
      </c>
      <c r="B14" s="18" t="s">
        <v>131</v>
      </c>
      <c r="C14" s="20" t="s">
        <v>132</v>
      </c>
      <c r="D14" s="18" t="s">
        <v>109</v>
      </c>
      <c r="E14" s="18" t="s">
        <v>112</v>
      </c>
      <c r="F14" s="20" t="s">
        <v>114</v>
      </c>
      <c r="G14" s="25">
        <f t="shared" si="0"/>
        <v>4.59</v>
      </c>
      <c r="H14" s="25" t="s">
        <v>133</v>
      </c>
      <c r="I14" s="25">
        <v>0</v>
      </c>
    </row>
    <row r="15" spans="1:9" ht="21" customHeight="1">
      <c r="A15" s="18" t="s">
        <v>107</v>
      </c>
      <c r="B15" s="18" t="s">
        <v>134</v>
      </c>
      <c r="C15" s="20" t="s">
        <v>135</v>
      </c>
      <c r="D15" s="18" t="s">
        <v>109</v>
      </c>
      <c r="E15" s="18" t="s">
        <v>112</v>
      </c>
      <c r="F15" s="20" t="s">
        <v>114</v>
      </c>
      <c r="G15" s="25">
        <f t="shared" si="0"/>
        <v>81.09</v>
      </c>
      <c r="H15" s="25" t="s">
        <v>136</v>
      </c>
      <c r="I15" s="25">
        <v>0</v>
      </c>
    </row>
    <row r="16" spans="1:9" ht="21" customHeight="1">
      <c r="A16" s="18" t="s">
        <v>137</v>
      </c>
      <c r="B16" s="18"/>
      <c r="C16" s="20" t="s">
        <v>138</v>
      </c>
      <c r="D16" s="18" t="s">
        <v>109</v>
      </c>
      <c r="E16" s="18"/>
      <c r="F16" s="20" t="s">
        <v>110</v>
      </c>
      <c r="G16" s="25">
        <f t="shared" si="0"/>
        <v>57.15</v>
      </c>
      <c r="H16" s="25">
        <v>0</v>
      </c>
      <c r="I16" s="25" t="s">
        <v>106</v>
      </c>
    </row>
    <row r="17" spans="1:9" ht="21" customHeight="1">
      <c r="A17" s="18" t="s">
        <v>137</v>
      </c>
      <c r="B17" s="18" t="s">
        <v>112</v>
      </c>
      <c r="C17" s="20" t="s">
        <v>139</v>
      </c>
      <c r="D17" s="18" t="s">
        <v>109</v>
      </c>
      <c r="E17" s="18" t="s">
        <v>116</v>
      </c>
      <c r="F17" s="20" t="s">
        <v>140</v>
      </c>
      <c r="G17" s="25">
        <f t="shared" si="0"/>
        <v>38.22</v>
      </c>
      <c r="H17" s="25">
        <v>0</v>
      </c>
      <c r="I17" s="25" t="s">
        <v>141</v>
      </c>
    </row>
    <row r="18" spans="1:9" ht="21" customHeight="1">
      <c r="A18" s="18" t="s">
        <v>137</v>
      </c>
      <c r="B18" s="18" t="s">
        <v>142</v>
      </c>
      <c r="C18" s="20" t="s">
        <v>143</v>
      </c>
      <c r="D18" s="18" t="s">
        <v>109</v>
      </c>
      <c r="E18" s="18" t="s">
        <v>116</v>
      </c>
      <c r="F18" s="20" t="s">
        <v>140</v>
      </c>
      <c r="G18" s="25">
        <f t="shared" si="0"/>
        <v>7.12</v>
      </c>
      <c r="H18" s="25">
        <v>0</v>
      </c>
      <c r="I18" s="25" t="s">
        <v>144</v>
      </c>
    </row>
    <row r="19" spans="1:9" ht="21" customHeight="1">
      <c r="A19" s="18" t="s">
        <v>137</v>
      </c>
      <c r="B19" s="18" t="s">
        <v>145</v>
      </c>
      <c r="C19" s="20" t="s">
        <v>146</v>
      </c>
      <c r="D19" s="18" t="s">
        <v>109</v>
      </c>
      <c r="E19" s="18" t="s">
        <v>116</v>
      </c>
      <c r="F19" s="20" t="s">
        <v>140</v>
      </c>
      <c r="G19" s="25">
        <f t="shared" si="0"/>
        <v>2.5</v>
      </c>
      <c r="H19" s="25">
        <v>0</v>
      </c>
      <c r="I19" s="25" t="s">
        <v>147</v>
      </c>
    </row>
    <row r="20" spans="1:9" ht="21" customHeight="1">
      <c r="A20" s="18" t="s">
        <v>137</v>
      </c>
      <c r="B20" s="18" t="s">
        <v>148</v>
      </c>
      <c r="C20" s="20" t="s">
        <v>149</v>
      </c>
      <c r="D20" s="18" t="s">
        <v>109</v>
      </c>
      <c r="E20" s="18" t="s">
        <v>116</v>
      </c>
      <c r="F20" s="20" t="s">
        <v>140</v>
      </c>
      <c r="G20" s="25">
        <f t="shared" si="0"/>
        <v>9.31</v>
      </c>
      <c r="H20" s="25">
        <v>0</v>
      </c>
      <c r="I20" s="25" t="s">
        <v>150</v>
      </c>
    </row>
    <row r="21" spans="1:9" ht="21" customHeight="1">
      <c r="A21" s="18" t="s">
        <v>151</v>
      </c>
      <c r="B21" s="18"/>
      <c r="C21" s="20" t="s">
        <v>152</v>
      </c>
      <c r="D21" s="18" t="s">
        <v>153</v>
      </c>
      <c r="E21" s="18"/>
      <c r="F21" s="20" t="s">
        <v>152</v>
      </c>
      <c r="G21" s="25">
        <f t="shared" si="0"/>
        <v>13.55</v>
      </c>
      <c r="H21" s="25" t="s">
        <v>154</v>
      </c>
      <c r="I21" s="25">
        <v>0</v>
      </c>
    </row>
    <row r="22" spans="1:9" ht="21" customHeight="1">
      <c r="A22" s="18" t="s">
        <v>151</v>
      </c>
      <c r="B22" s="18" t="s">
        <v>119</v>
      </c>
      <c r="C22" s="20" t="s">
        <v>155</v>
      </c>
      <c r="D22" s="18" t="s">
        <v>153</v>
      </c>
      <c r="E22" s="18" t="s">
        <v>112</v>
      </c>
      <c r="F22" s="20" t="s">
        <v>156</v>
      </c>
      <c r="G22" s="25">
        <f t="shared" si="0"/>
        <v>13.55</v>
      </c>
      <c r="H22" s="25" t="s">
        <v>154</v>
      </c>
      <c r="I22" s="25">
        <v>0</v>
      </c>
    </row>
  </sheetData>
  <mergeCells count="8">
    <mergeCell ref="A1:I1"/>
    <mergeCell ref="A2:I2"/>
    <mergeCell ref="A3:H3"/>
    <mergeCell ref="A4:B4"/>
    <mergeCell ref="D4:E4"/>
    <mergeCell ref="G4:I4"/>
    <mergeCell ref="C4:C5"/>
    <mergeCell ref="F4:F5"/>
  </mergeCells>
  <phoneticPr fontId="20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opLeftCell="C1" workbookViewId="0">
      <selection activeCell="C1" sqref="C1:K1"/>
    </sheetView>
  </sheetViews>
  <sheetFormatPr defaultColWidth="8.875" defaultRowHeight="15" customHeight="1"/>
  <cols>
    <col min="1" max="2" width="8.875" hidden="1" customWidth="1"/>
    <col min="3" max="5" width="5.75" customWidth="1"/>
    <col min="6" max="6" width="32.875" customWidth="1"/>
    <col min="7" max="11" width="14.25" customWidth="1"/>
  </cols>
  <sheetData>
    <row r="1" spans="1:11" ht="15" customHeight="1">
      <c r="B1" s="15"/>
      <c r="C1" s="64" t="s">
        <v>157</v>
      </c>
      <c r="D1" s="64"/>
      <c r="E1" s="64"/>
      <c r="F1" s="64"/>
      <c r="G1" s="64"/>
      <c r="H1" s="64"/>
      <c r="I1" s="64"/>
      <c r="J1" s="64"/>
      <c r="K1" s="64"/>
    </row>
    <row r="2" spans="1:11" s="12" customFormat="1" ht="40.5" customHeight="1">
      <c r="A2" s="16"/>
      <c r="C2" s="65" t="s">
        <v>158</v>
      </c>
      <c r="D2" s="78"/>
      <c r="E2" s="78"/>
      <c r="F2" s="78"/>
      <c r="G2" s="78"/>
      <c r="H2" s="78"/>
      <c r="I2" s="78"/>
      <c r="J2" s="78"/>
      <c r="K2" s="78"/>
    </row>
    <row r="3" spans="1:11" ht="18" customHeight="1">
      <c r="A3" s="92" t="s">
        <v>4</v>
      </c>
      <c r="B3" s="93"/>
      <c r="C3" s="94"/>
      <c r="D3" s="94"/>
      <c r="E3" s="94"/>
      <c r="F3" s="94"/>
      <c r="G3" s="94"/>
      <c r="H3" s="94"/>
      <c r="I3" s="94"/>
      <c r="J3" s="67"/>
      <c r="K3" s="22" t="s">
        <v>5</v>
      </c>
    </row>
    <row r="4" spans="1:11" ht="19.5" customHeight="1">
      <c r="A4" s="95" t="s">
        <v>54</v>
      </c>
      <c r="B4" s="95" t="s">
        <v>55</v>
      </c>
      <c r="C4" s="74" t="s">
        <v>56</v>
      </c>
      <c r="D4" s="81"/>
      <c r="E4" s="81"/>
      <c r="F4" s="74" t="s">
        <v>57</v>
      </c>
      <c r="G4" s="74" t="s">
        <v>58</v>
      </c>
      <c r="H4" s="74" t="s">
        <v>81</v>
      </c>
      <c r="I4" s="81"/>
      <c r="J4" s="81"/>
      <c r="K4" s="74" t="s">
        <v>82</v>
      </c>
    </row>
    <row r="5" spans="1:11" s="13" customFormat="1" ht="19.5" customHeight="1">
      <c r="A5" s="96"/>
      <c r="B5" s="96"/>
      <c r="C5" s="19" t="s">
        <v>64</v>
      </c>
      <c r="D5" s="19" t="s">
        <v>65</v>
      </c>
      <c r="E5" s="19" t="s">
        <v>66</v>
      </c>
      <c r="F5" s="74"/>
      <c r="G5" s="74"/>
      <c r="H5" s="19" t="s">
        <v>97</v>
      </c>
      <c r="I5" s="19" t="s">
        <v>98</v>
      </c>
      <c r="J5" s="19" t="s">
        <v>99</v>
      </c>
      <c r="K5" s="74"/>
    </row>
    <row r="6" spans="1:11" s="14" customFormat="1" ht="19.5" customHeight="1">
      <c r="A6" s="20"/>
      <c r="B6" s="20"/>
      <c r="C6" s="18"/>
      <c r="D6" s="18"/>
      <c r="E6" s="18"/>
      <c r="F6" s="20"/>
      <c r="G6" s="21">
        <f>SUM(I6:K6)</f>
        <v>0</v>
      </c>
      <c r="H6" s="21">
        <f>I6+J6</f>
        <v>0</v>
      </c>
      <c r="I6" s="21">
        <v>0</v>
      </c>
      <c r="J6" s="21">
        <v>0</v>
      </c>
      <c r="K6" s="21">
        <v>0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honeticPr fontId="20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pane ySplit="1" topLeftCell="A2" activePane="bottomLeft" state="frozen"/>
      <selection pane="bottomLeft" activeCell="F22" sqref="F22"/>
    </sheetView>
  </sheetViews>
  <sheetFormatPr defaultColWidth="8.875" defaultRowHeight="15" customHeight="1"/>
  <cols>
    <col min="1" max="1" width="21.375" style="1" customWidth="1"/>
    <col min="2" max="2" width="35.75" style="1" customWidth="1"/>
    <col min="3" max="6" width="28.625" style="3" customWidth="1"/>
  </cols>
  <sheetData>
    <row r="1" spans="1:6" ht="15" customHeight="1">
      <c r="A1" s="4"/>
    </row>
    <row r="2" spans="1:6" s="1" customFormat="1" ht="45" customHeight="1">
      <c r="A2" s="98" t="s">
        <v>159</v>
      </c>
      <c r="B2" s="98"/>
      <c r="C2" s="98"/>
      <c r="D2" s="98"/>
      <c r="E2" s="98"/>
      <c r="F2" s="98"/>
    </row>
    <row r="3" spans="1:6" s="1" customFormat="1" ht="22.5" customHeight="1">
      <c r="A3" s="99" t="s">
        <v>160</v>
      </c>
      <c r="B3" s="100"/>
      <c r="C3" s="100"/>
      <c r="D3" s="100"/>
      <c r="E3" s="5" t="s">
        <v>161</v>
      </c>
      <c r="F3" s="6" t="s">
        <v>162</v>
      </c>
    </row>
    <row r="4" spans="1:6" s="1" customFormat="1" ht="22.5" customHeight="1">
      <c r="A4" s="101" t="s">
        <v>163</v>
      </c>
      <c r="B4" s="101" t="s">
        <v>87</v>
      </c>
      <c r="C4" s="101" t="s">
        <v>164</v>
      </c>
      <c r="D4" s="101"/>
      <c r="E4" s="101"/>
      <c r="F4" s="101"/>
    </row>
    <row r="5" spans="1:6" s="1" customFormat="1" ht="22.5" customHeight="1">
      <c r="A5" s="101"/>
      <c r="B5" s="101"/>
      <c r="C5" s="7" t="s">
        <v>58</v>
      </c>
      <c r="D5" s="7" t="s">
        <v>165</v>
      </c>
      <c r="E5" s="7" t="s">
        <v>166</v>
      </c>
      <c r="F5" s="7" t="s">
        <v>167</v>
      </c>
    </row>
    <row r="6" spans="1:6" s="1" customFormat="1" ht="22.5" customHeight="1">
      <c r="A6" s="7" t="s">
        <v>168</v>
      </c>
      <c r="B6" s="7">
        <v>1</v>
      </c>
      <c r="C6" s="7">
        <v>2</v>
      </c>
      <c r="D6" s="7">
        <v>3</v>
      </c>
      <c r="E6" s="7">
        <v>4</v>
      </c>
      <c r="F6" s="7">
        <v>5</v>
      </c>
    </row>
    <row r="7" spans="1:6" s="2" customFormat="1" ht="22.5" customHeight="1">
      <c r="A7" s="8">
        <v>1</v>
      </c>
      <c r="B7" s="9" t="s">
        <v>58</v>
      </c>
      <c r="C7" s="10">
        <f t="shared" ref="C7:C13" si="0">SUM(D7,E7,F7)</f>
        <v>2.5</v>
      </c>
      <c r="D7" s="10">
        <f t="shared" ref="D7:F7" si="1">D8</f>
        <v>2.5</v>
      </c>
      <c r="E7" s="10">
        <f t="shared" si="1"/>
        <v>0</v>
      </c>
      <c r="F7" s="10">
        <f t="shared" si="1"/>
        <v>0</v>
      </c>
    </row>
    <row r="8" spans="1:6" s="2" customFormat="1" ht="22.5" customHeight="1">
      <c r="A8" s="8">
        <v>2</v>
      </c>
      <c r="B8" s="9" t="s">
        <v>169</v>
      </c>
      <c r="C8" s="10">
        <f t="shared" si="0"/>
        <v>2.5</v>
      </c>
      <c r="D8" s="10">
        <f t="shared" ref="D8:F8" si="2">SUM(D9,D11,D12,D13)</f>
        <v>2.5</v>
      </c>
      <c r="E8" s="10">
        <f t="shared" si="2"/>
        <v>0</v>
      </c>
      <c r="F8" s="10">
        <f t="shared" si="2"/>
        <v>0</v>
      </c>
    </row>
    <row r="9" spans="1:6" s="2" customFormat="1" ht="22.5" customHeight="1">
      <c r="A9" s="8">
        <v>3</v>
      </c>
      <c r="B9" s="9" t="s">
        <v>170</v>
      </c>
      <c r="C9" s="10">
        <f t="shared" si="0"/>
        <v>0</v>
      </c>
      <c r="D9" s="10">
        <v>0</v>
      </c>
      <c r="E9" s="10">
        <v>0</v>
      </c>
      <c r="F9" s="10">
        <v>0</v>
      </c>
    </row>
    <row r="10" spans="1:6" s="2" customFormat="1" ht="22.5" customHeight="1">
      <c r="A10" s="8">
        <v>4</v>
      </c>
      <c r="B10" s="9" t="s">
        <v>171</v>
      </c>
      <c r="C10" s="10">
        <f t="shared" si="0"/>
        <v>2.5</v>
      </c>
      <c r="D10" s="10">
        <f t="shared" ref="D10:F10" si="3">SUM(D11,D12)</f>
        <v>2.5</v>
      </c>
      <c r="E10" s="10">
        <f t="shared" si="3"/>
        <v>0</v>
      </c>
      <c r="F10" s="10">
        <f t="shared" si="3"/>
        <v>0</v>
      </c>
    </row>
    <row r="11" spans="1:6" s="2" customFormat="1" ht="22.5" customHeight="1">
      <c r="A11" s="8">
        <v>5</v>
      </c>
      <c r="B11" s="9" t="s">
        <v>172</v>
      </c>
      <c r="C11" s="10">
        <f t="shared" si="0"/>
        <v>0</v>
      </c>
      <c r="D11" s="10">
        <v>0</v>
      </c>
      <c r="E11" s="10">
        <v>0</v>
      </c>
      <c r="F11" s="10">
        <v>0</v>
      </c>
    </row>
    <row r="12" spans="1:6" s="2" customFormat="1" ht="22.5" customHeight="1">
      <c r="A12" s="8">
        <v>6</v>
      </c>
      <c r="B12" s="9" t="s">
        <v>173</v>
      </c>
      <c r="C12" s="10">
        <f t="shared" si="0"/>
        <v>2.5</v>
      </c>
      <c r="D12" s="10">
        <v>2.5</v>
      </c>
      <c r="E12" s="10">
        <v>0</v>
      </c>
      <c r="F12" s="10">
        <v>0</v>
      </c>
    </row>
    <row r="13" spans="1:6" s="2" customFormat="1" ht="22.5" customHeight="1">
      <c r="A13" s="8">
        <v>7</v>
      </c>
      <c r="B13" s="9" t="s">
        <v>174</v>
      </c>
      <c r="C13" s="10">
        <f t="shared" si="0"/>
        <v>0</v>
      </c>
      <c r="D13" s="10">
        <v>0</v>
      </c>
      <c r="E13" s="10">
        <v>0</v>
      </c>
      <c r="F13" s="10">
        <v>0</v>
      </c>
    </row>
    <row r="14" spans="1:6" s="2" customFormat="1" ht="22.5" customHeight="1">
      <c r="A14" s="8"/>
      <c r="B14" s="9"/>
      <c r="C14" s="11"/>
      <c r="D14" s="11"/>
      <c r="E14" s="11"/>
      <c r="F14" s="11"/>
    </row>
  </sheetData>
  <mergeCells count="5">
    <mergeCell ref="A2:F2"/>
    <mergeCell ref="A3:D3"/>
    <mergeCell ref="C4:F4"/>
    <mergeCell ref="A4:A5"/>
    <mergeCell ref="B4:B5"/>
  </mergeCells>
  <phoneticPr fontId="2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06 - 一般公共预算基本支出预算表</vt:lpstr>
      <vt:lpstr>07 - 政府性基金预算支出表</vt:lpstr>
      <vt:lpstr>08-部门预算财政拨款“三公”经费支出表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2025-02-27T02:49:00Z</dcterms:created>
  <dcterms:modified xsi:type="dcterms:W3CDTF">2025-03-03T06:30:13Z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