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88" yWindow="600" windowWidth="22380" windowHeight="11352" tabRatio="835" activeTab="1"/>
  </bookViews>
  <sheets>
    <sheet name="00 - 预算批复封面" sheetId="1" r:id="rId1"/>
    <sheet name="01 - 收支预算总表" sheetId="2" r:id="rId2"/>
    <sheet name="02 - 收入预算总表" sheetId="3" r:id="rId3"/>
    <sheet name="03 - 支出预算总表" sheetId="4" r:id="rId4"/>
    <sheet name="04 - 财政拨款收支预算表" sheetId="5" r:id="rId5"/>
    <sheet name="05 - 一般公共预算支出表" sheetId="6" r:id="rId6"/>
    <sheet name="06- 一般公共预算财政拨款基本支出表（部门经济分类）" sheetId="10" r:id="rId7"/>
    <sheet name="07- 一般公共预算财政拨款基本支出表（政府经济分类）" sheetId="11" r:id="rId8"/>
    <sheet name="08 - 政府性基金预算支出表" sheetId="8" r:id="rId9"/>
    <sheet name="09-部门预算财政拨款“三公”经费支出表" sheetId="9" r:id="rId10"/>
  </sheets>
  <calcPr calcId="145621" refMode="R1C1"/>
</workbook>
</file>

<file path=xl/calcChain.xml><?xml version="1.0" encoding="utf-8"?>
<calcChain xmlns="http://schemas.openxmlformats.org/spreadsheetml/2006/main">
  <c r="C13" i="9" l="1"/>
  <c r="C12" i="9"/>
  <c r="C11" i="9"/>
  <c r="F10" i="9"/>
  <c r="E10" i="9"/>
  <c r="D10" i="9"/>
  <c r="C10" i="9" s="1"/>
  <c r="C9" i="9"/>
  <c r="F8" i="9"/>
  <c r="E8" i="9"/>
  <c r="E7" i="9" s="1"/>
  <c r="C7" i="9" s="1"/>
  <c r="D8" i="9"/>
  <c r="C8" i="9" s="1"/>
  <c r="F7" i="9"/>
  <c r="D7" i="9"/>
  <c r="H6" i="8"/>
  <c r="G6" i="8"/>
  <c r="H10" i="6"/>
  <c r="G10" i="6"/>
  <c r="H9" i="6"/>
  <c r="G9" i="6"/>
  <c r="H8" i="6"/>
  <c r="G8" i="6"/>
  <c r="H7" i="6"/>
  <c r="G7" i="6"/>
  <c r="H6" i="6"/>
  <c r="G6" i="6"/>
  <c r="D35" i="5"/>
  <c r="D33" i="5"/>
  <c r="D31" i="5" s="1"/>
  <c r="G31" i="5"/>
  <c r="G29" i="5" s="1"/>
  <c r="B31" i="5"/>
  <c r="B35" i="5" s="1"/>
  <c r="F29" i="5"/>
  <c r="D28" i="5"/>
  <c r="D27" i="5"/>
  <c r="D26" i="5"/>
  <c r="D25" i="5"/>
  <c r="D24" i="5"/>
  <c r="D23" i="5"/>
  <c r="D22" i="5"/>
  <c r="D21" i="5"/>
  <c r="D20" i="5"/>
  <c r="D19" i="5"/>
  <c r="D18" i="5"/>
  <c r="D17" i="5"/>
  <c r="D16" i="5"/>
  <c r="D15" i="5"/>
  <c r="D14" i="5"/>
  <c r="D13" i="5"/>
  <c r="D12" i="5"/>
  <c r="D11" i="5"/>
  <c r="D10" i="5"/>
  <c r="D9" i="5"/>
  <c r="D8" i="5"/>
  <c r="D7" i="5"/>
  <c r="G10" i="4"/>
  <c r="G9" i="4"/>
  <c r="G8" i="4"/>
  <c r="G7" i="4"/>
  <c r="G6" i="4"/>
  <c r="H22" i="3"/>
  <c r="H21" i="3"/>
  <c r="H20" i="3"/>
  <c r="H19" i="3"/>
  <c r="H18" i="3"/>
  <c r="H17" i="3"/>
  <c r="H16" i="3"/>
  <c r="H15" i="3"/>
  <c r="H14" i="3"/>
  <c r="H13" i="3"/>
  <c r="H12" i="3"/>
  <c r="G12" i="3"/>
  <c r="H11" i="3"/>
  <c r="G11" i="3"/>
  <c r="H10" i="3"/>
  <c r="G10" i="3"/>
  <c r="H9" i="3"/>
  <c r="G9" i="3"/>
  <c r="H8" i="3"/>
  <c r="G8" i="3"/>
  <c r="D30" i="2"/>
  <c r="B30" i="2"/>
  <c r="B37" i="2" s="1"/>
  <c r="D28" i="2"/>
  <c r="D29" i="5" l="1"/>
</calcChain>
</file>

<file path=xl/sharedStrings.xml><?xml version="1.0" encoding="utf-8"?>
<sst xmlns="http://schemas.openxmlformats.org/spreadsheetml/2006/main" count="344" uniqueCount="177">
  <si>
    <t>部门预算批复表</t>
  </si>
  <si>
    <t>二〇二四年二月</t>
  </si>
  <si>
    <t>部门预算批复表1</t>
  </si>
  <si>
    <t>收支预算总表</t>
  </si>
  <si>
    <t>部门（单位）：中共青岛市黄岛区委政法委员会</t>
  </si>
  <si>
    <t>单位：万元</t>
  </si>
  <si>
    <t>收      入</t>
  </si>
  <si>
    <t>支      出</t>
  </si>
  <si>
    <t>项    目</t>
  </si>
  <si>
    <t>预算数</t>
  </si>
  <si>
    <t>一、财政拨款收入</t>
  </si>
  <si>
    <t>一、一般公共服务支出</t>
  </si>
  <si>
    <t xml:space="preserve">  一般公共预算拨款收入</t>
  </si>
  <si>
    <t>二、外交支出</t>
  </si>
  <si>
    <t xml:space="preserve">  政府性基金预算拨款收入</t>
  </si>
  <si>
    <t>三、国防支出</t>
  </si>
  <si>
    <t xml:space="preserve">  国有资本经营预算拨款收入</t>
  </si>
  <si>
    <t>四、公共安全支出</t>
  </si>
  <si>
    <t>二、财政专户管理资金收入</t>
  </si>
  <si>
    <t>五、教育支出</t>
  </si>
  <si>
    <t>三、事业收入（不含教育收费）</t>
  </si>
  <si>
    <t>六、科学技术支出</t>
  </si>
  <si>
    <t>四、事业单位经营收入</t>
  </si>
  <si>
    <t>七、文化旅游体育与传媒支出</t>
  </si>
  <si>
    <t>五、其他收入</t>
  </si>
  <si>
    <t>八、社会保障和就业支出</t>
  </si>
  <si>
    <t>九、卫生健康支出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</si>
  <si>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</si>
  <si>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</si>
  <si>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</si>
  <si>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</si>
  <si>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</si>
  <si>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</si>
  <si>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</si>
  <si>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</si>
  <si>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</si>
  <si>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</si>
  <si>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</si>
  <si>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二十一、国有资本经营预算支出</t>
  </si>
  <si>
    <t>二十二、灾害防治及应急管理支出</t>
  </si>
  <si>
    <t>二十三、其他支出</t>
  </si>
  <si>
    <t>本年收入合计</t>
  </si>
  <si>
    <t>本年支出合计</t>
  </si>
  <si>
    <t>上级补助收入</t>
  </si>
  <si>
    <t>附属单位上缴收入</t>
  </si>
  <si>
    <t>对附属单位补助支出</t>
  </si>
  <si>
    <t>使用非财政拨款结余</t>
  </si>
  <si>
    <t>上缴上级支出</t>
  </si>
  <si>
    <t>上年结转</t>
  </si>
  <si>
    <t>结转下年</t>
  </si>
  <si>
    <t>收 入 总 计</t>
  </si>
  <si>
    <t>支  出  总  计</t>
  </si>
  <si>
    <t>部门预算批复表2</t>
  </si>
  <si>
    <t>收入预算总表</t>
  </si>
  <si>
    <t>单位编码</t>
  </si>
  <si>
    <t>单位名称</t>
  </si>
  <si>
    <t>科目编码</t>
  </si>
  <si>
    <t>科目名称</t>
  </si>
  <si>
    <t>合计</t>
  </si>
  <si>
    <t>财政拨款</t>
  </si>
  <si>
    <t>财政专户管理资金</t>
  </si>
  <si>
    <t>事业收入
（不含教育收费）</t>
  </si>
  <si>
    <t>事业单位经营收入</t>
  </si>
  <si>
    <t>其他收入</t>
  </si>
  <si>
    <t>类</t>
  </si>
  <si>
    <t>款</t>
  </si>
  <si>
    <t>项</t>
  </si>
  <si>
    <t>小计</t>
  </si>
  <si>
    <t>一般公共预算</t>
  </si>
  <si>
    <t>政府性基金预算</t>
  </si>
  <si>
    <t>国有资本经营预算</t>
  </si>
  <si>
    <t>合　计</t>
  </si>
  <si>
    <t>201</t>
  </si>
  <si>
    <t>一般公共服务支出</t>
  </si>
  <si>
    <t>36</t>
  </si>
  <si>
    <t>其他共产党事务支出</t>
  </si>
  <si>
    <t>01</t>
  </si>
  <si>
    <t>行政运行</t>
  </si>
  <si>
    <t>02</t>
  </si>
  <si>
    <t>一般行政管理事务</t>
  </si>
  <si>
    <t>社会保障和就业支出</t>
  </si>
  <si>
    <t>05</t>
  </si>
  <si>
    <t>行政事业单位养老支出</t>
  </si>
  <si>
    <t>机关事业单位基本养老保险缴费支出</t>
  </si>
  <si>
    <t>06</t>
  </si>
  <si>
    <t>机关事业单位职业年金缴费支出</t>
  </si>
  <si>
    <t>城乡社区支出</t>
  </si>
  <si>
    <t>08</t>
  </si>
  <si>
    <t>国有土地使用权出让收入安排的支出</t>
  </si>
  <si>
    <t>03</t>
  </si>
  <si>
    <t>城市建设支出</t>
  </si>
  <si>
    <t>221</t>
  </si>
  <si>
    <t>住房保障支出</t>
  </si>
  <si>
    <t>住房改革支出</t>
  </si>
  <si>
    <t>住房公积金</t>
  </si>
  <si>
    <t>部门预算批复表3</t>
  </si>
  <si>
    <t>支出预算总表</t>
  </si>
  <si>
    <t>总计</t>
  </si>
  <si>
    <t>基本支出</t>
  </si>
  <si>
    <t>项目支出</t>
  </si>
  <si>
    <t>部门预算批复表4</t>
  </si>
  <si>
    <t>财政拨款收支预算表</t>
  </si>
  <si>
    <t>收  入</t>
  </si>
  <si>
    <t>支  出</t>
  </si>
  <si>
    <t>项目</t>
  </si>
  <si>
    <t>一、一般公共预算拨款收入</t>
  </si>
  <si>
    <t>二、政府性基金预算拨款收入</t>
  </si>
  <si>
    <t>三、国有资本经营预算拨款收入</t>
  </si>
  <si>
    <t xml:space="preserve">     本  年  收  入  合  计</t>
  </si>
  <si>
    <t xml:space="preserve">    本  年  支  出  合  计</t>
  </si>
  <si>
    <t xml:space="preserve">    收  入  总  计</t>
  </si>
  <si>
    <t xml:space="preserve">    支  出  总  计</t>
  </si>
  <si>
    <t>部门预算批复表5</t>
  </si>
  <si>
    <t>一般公共预算支出表</t>
  </si>
  <si>
    <t>小  计</t>
  </si>
  <si>
    <t>人员支出</t>
  </si>
  <si>
    <t>日常公用支出</t>
  </si>
  <si>
    <t>部门预算批复表7</t>
  </si>
  <si>
    <t>政府性基金预算支出表</t>
  </si>
  <si>
    <t>部门预算财政拨款“三公”经费支出表</t>
  </si>
  <si>
    <t>预算单位编码及名称：[109]中共青岛市黄岛区委政法委员会</t>
  </si>
  <si>
    <t>预算年度：2025</t>
  </si>
  <si>
    <t>金额单位：万元</t>
  </si>
  <si>
    <t>序号</t>
  </si>
  <si>
    <t>资金性质</t>
  </si>
  <si>
    <t>一般公共预算财政拨款</t>
  </si>
  <si>
    <t>政府性基金财政拨款</t>
  </si>
  <si>
    <t>国有资本经营预算财政拨款</t>
  </si>
  <si>
    <t>栏次</t>
  </si>
  <si>
    <t>“三公”经费合计</t>
  </si>
  <si>
    <t>一、因公出国"境"费</t>
  </si>
  <si>
    <t>二、公务用车购置及运维费</t>
  </si>
  <si>
    <t xml:space="preserve">       其中:公务用车购置费</t>
  </si>
  <si>
    <t xml:space="preserve">       公务用车运行维护费</t>
  </si>
  <si>
    <t>三、公务接待费</t>
  </si>
  <si>
    <t>一般公共预算财政拨款基本支出表（部门经济分类）</t>
  </si>
  <si>
    <t>支出部门经济分类科目</t>
  </si>
  <si>
    <t>一般公共预算基本支出</t>
  </si>
  <si>
    <t>人员经费</t>
  </si>
  <si>
    <t>公用经费</t>
  </si>
  <si>
    <t>工资福利支出</t>
  </si>
  <si>
    <t>基本工资</t>
  </si>
  <si>
    <t>津贴补贴</t>
  </si>
  <si>
    <t>奖金</t>
  </si>
  <si>
    <t>伙食补助费</t>
  </si>
  <si>
    <t>绩效工资</t>
  </si>
  <si>
    <t>机关事业单位基本养老保险缴费</t>
  </si>
  <si>
    <t>职业年金缴费</t>
  </si>
  <si>
    <t>职工基本医疗保险缴费</t>
  </si>
  <si>
    <t>其他社会保障缴费</t>
  </si>
  <si>
    <t>商品和服务支出</t>
  </si>
  <si>
    <t>办公费</t>
  </si>
  <si>
    <t>邮电费</t>
  </si>
  <si>
    <t>差旅费</t>
  </si>
  <si>
    <t>会议费</t>
  </si>
  <si>
    <t>公务接待费</t>
  </si>
  <si>
    <t>劳务费</t>
  </si>
  <si>
    <t>工会经费</t>
  </si>
  <si>
    <t>公务用车运行维护费</t>
  </si>
  <si>
    <t>其他交通费用</t>
  </si>
  <si>
    <t>其他商品和服务支出</t>
  </si>
  <si>
    <t>对个人和家庭的补助</t>
  </si>
  <si>
    <t>退休费</t>
  </si>
  <si>
    <t>医疗费补助</t>
  </si>
  <si>
    <t>其他对个人和家庭的补助</t>
  </si>
  <si>
    <t>一般公共预算财政拨款基本支出表（政府经济分类）</t>
  </si>
  <si>
    <t>政府经济分类科目</t>
  </si>
  <si>
    <t>本年一般公共预算基本支出</t>
  </si>
  <si>
    <t>机关工资福利支出</t>
  </si>
  <si>
    <t>工资奖金津补贴</t>
  </si>
  <si>
    <t>社会保障缴费</t>
  </si>
  <si>
    <t>其他工资福利支出</t>
  </si>
  <si>
    <t>机关商品和服务支出</t>
  </si>
  <si>
    <t>办公经费</t>
  </si>
  <si>
    <t>委托业务费</t>
  </si>
  <si>
    <t>社会福利和救助</t>
  </si>
  <si>
    <t>离退休费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</si>
</sst>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,##0.00_ ;\-#,##0.00;;"/>
    <numFmt numFmtId="177" formatCode="\ #,##0.00;\ \-#,##0.00;\ &quot;&quot;??;@"/>
    <numFmt numFmtId="178" formatCode="\ #,##0.00_ ;\-#,##0.00;;"/>
  </numFmts>
  <fonts count="24">
    <font>
      <sz val="11"/>
      <color rgb="FF000000"/>
      <name val="Calibri"/>
      <family val="1"/>
    </font>
    <font>
      <sz val="11"/>
      <color rgb="FF000000"/>
      <name val="Calibri"/>
      <family val="1"/>
    </font>
    <font>
      <sz val="9"/>
      <name val="宋体"/>
      <charset val="134"/>
    </font>
    <font>
      <sz val="10"/>
      <color rgb="FF000000"/>
      <name val="宋体"/>
      <charset val="134"/>
    </font>
    <font>
      <sz val="10"/>
      <name val="Arial"/>
      <family val="2"/>
    </font>
    <font>
      <sz val="13"/>
      <name val="Arial"/>
      <family val="2"/>
    </font>
    <font>
      <sz val="10"/>
      <name val="宋体"/>
      <charset val="134"/>
    </font>
    <font>
      <sz val="18"/>
      <name val="宋体"/>
      <charset val="134"/>
    </font>
    <font>
      <b/>
      <sz val="10"/>
      <name val="宋体"/>
      <charset val="134"/>
    </font>
    <font>
      <sz val="11"/>
      <name val="Calibri"/>
      <family val="1"/>
    </font>
    <font>
      <sz val="9"/>
      <color rgb="FF000000"/>
      <name val="宋体"/>
      <charset val="134"/>
    </font>
    <font>
      <sz val="11"/>
      <name val="黑体"/>
      <charset val="134"/>
    </font>
    <font>
      <b/>
      <sz val="11"/>
      <name val="黑体"/>
      <charset val="134"/>
    </font>
    <font>
      <b/>
      <sz val="11"/>
      <name val="宋体"/>
      <charset val="134"/>
    </font>
    <font>
      <sz val="11"/>
      <name val="宋体"/>
      <charset val="134"/>
    </font>
    <font>
      <sz val="36"/>
      <name val="方正小标宋简体"/>
      <charset val="134"/>
    </font>
    <font>
      <sz val="28"/>
      <name val="黑体"/>
      <family val="3"/>
      <charset val="134"/>
    </font>
    <font>
      <sz val="18"/>
      <color rgb="FF000000"/>
      <name val="宋体"/>
      <family val="3"/>
      <charset val="134"/>
    </font>
    <font>
      <b/>
      <sz val="20"/>
      <name val="宋体"/>
      <family val="3"/>
      <charset val="134"/>
    </font>
    <font>
      <sz val="11"/>
      <color indexed="0"/>
      <name val="Calibri"/>
      <family val="2"/>
    </font>
    <font>
      <sz val="9"/>
      <name val="宋体"/>
      <family val="3"/>
      <charset val="134"/>
    </font>
    <font>
      <sz val="11"/>
      <name val="宋体"/>
      <family val="3"/>
      <charset val="134"/>
    </font>
    <font>
      <sz val="20"/>
      <name val="宋体"/>
      <family val="3"/>
      <charset val="134"/>
    </font>
    <font>
      <sz val="11"/>
      <name val="黑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00FFFF"/>
        <bgColor indexed="64"/>
      </patternFill>
    </fill>
  </fills>
  <borders count="6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top"/>
    </xf>
  </cellStyleXfs>
  <cellXfs count="125">
    <xf numFmtId="0" fontId="0" fillId="0" borderId="0" xfId="0" applyAlignment="1">
      <alignment vertical="top"/>
    </xf>
    <xf numFmtId="0" fontId="1" fillId="0" borderId="0" xfId="0" applyFont="1" applyAlignment="1">
      <alignment vertical="top"/>
    </xf>
    <xf numFmtId="0" fontId="2" fillId="0" borderId="0" xfId="0" applyFont="1" applyAlignment="1"/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176" fontId="3" fillId="0" borderId="3" xfId="0" applyNumberFormat="1" applyFont="1" applyBorder="1" applyAlignment="1">
      <alignment horizontal="right" vertical="center"/>
    </xf>
    <xf numFmtId="0" fontId="3" fillId="0" borderId="4" xfId="0" applyFont="1" applyBorder="1" applyAlignment="1">
      <alignment horizontal="left" vertical="center"/>
    </xf>
    <xf numFmtId="176" fontId="3" fillId="0" borderId="5" xfId="0" applyNumberFormat="1" applyFont="1" applyBorder="1" applyAlignment="1"/>
    <xf numFmtId="0" fontId="4" fillId="0" borderId="0" xfId="0" applyFont="1" applyAlignment="1"/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vertical="top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8" fillId="0" borderId="0" xfId="0" applyFont="1" applyAlignment="1">
      <alignment vertical="top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6" fillId="2" borderId="7" xfId="0" applyNumberFormat="1" applyFont="1" applyFill="1" applyBorder="1" applyAlignment="1">
      <alignment horizontal="left" vertical="center"/>
    </xf>
    <xf numFmtId="177" fontId="6" fillId="0" borderId="8" xfId="0" applyNumberFormat="1" applyFont="1" applyBorder="1" applyAlignment="1">
      <alignment horizontal="right" vertical="center"/>
    </xf>
    <xf numFmtId="0" fontId="6" fillId="0" borderId="9" xfId="0" applyFont="1" applyBorder="1" applyAlignment="1">
      <alignment horizontal="left" vertical="center"/>
    </xf>
    <xf numFmtId="49" fontId="6" fillId="0" borderId="10" xfId="0" applyNumberFormat="1" applyFont="1" applyBorder="1" applyAlignment="1">
      <alignment horizontal="left" vertical="center"/>
    </xf>
    <xf numFmtId="49" fontId="8" fillId="0" borderId="11" xfId="0" applyNumberFormat="1" applyFont="1" applyBorder="1" applyAlignment="1">
      <alignment horizontal="center" vertical="center"/>
    </xf>
    <xf numFmtId="0" fontId="9" fillId="0" borderId="12" xfId="0" applyFont="1" applyBorder="1" applyAlignment="1">
      <alignment vertical="top"/>
    </xf>
    <xf numFmtId="49" fontId="6" fillId="0" borderId="13" xfId="0" applyNumberFormat="1" applyFont="1" applyBorder="1" applyAlignment="1">
      <alignment horizontal="center" vertical="center"/>
    </xf>
    <xf numFmtId="0" fontId="9" fillId="0" borderId="0" xfId="0" applyFont="1" applyAlignment="1">
      <alignment horizontal="right"/>
    </xf>
    <xf numFmtId="0" fontId="7" fillId="0" borderId="0" xfId="0" applyFont="1" applyAlignment="1">
      <alignment vertical="center"/>
    </xf>
    <xf numFmtId="0" fontId="9" fillId="0" borderId="0" xfId="0" applyFont="1" applyAlignment="1">
      <alignment horizontal="center" vertical="top"/>
    </xf>
    <xf numFmtId="0" fontId="6" fillId="0" borderId="0" xfId="0" applyFont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178" fontId="6" fillId="0" borderId="15" xfId="0" applyNumberFormat="1" applyFont="1" applyBorder="1" applyAlignment="1">
      <alignment horizontal="right" vertical="center"/>
    </xf>
    <xf numFmtId="176" fontId="6" fillId="0" borderId="16" xfId="0" applyNumberFormat="1" applyFont="1" applyBorder="1" applyAlignment="1">
      <alignment horizontal="right" vertical="center"/>
    </xf>
    <xf numFmtId="0" fontId="6" fillId="0" borderId="0" xfId="0" applyFont="1" applyAlignment="1">
      <alignment horizontal="right"/>
    </xf>
    <xf numFmtId="0" fontId="6" fillId="0" borderId="0" xfId="0" applyFont="1" applyAlignment="1">
      <alignment horizontal="right" vertical="center" wrapText="1"/>
    </xf>
    <xf numFmtId="178" fontId="6" fillId="0" borderId="17" xfId="0" applyNumberFormat="1" applyFont="1" applyBorder="1" applyAlignment="1">
      <alignment horizontal="right" vertical="center" wrapText="1"/>
    </xf>
    <xf numFmtId="176" fontId="6" fillId="0" borderId="18" xfId="0" applyNumberFormat="1" applyFont="1" applyBorder="1" applyAlignment="1">
      <alignment horizontal="right" vertical="center" wrapText="1"/>
    </xf>
    <xf numFmtId="0" fontId="9" fillId="0" borderId="0" xfId="0" applyFont="1" applyAlignment="1">
      <alignment vertical="top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10" fillId="0" borderId="0" xfId="0" applyFont="1" applyAlignment="1">
      <alignment horizontal="right"/>
    </xf>
    <xf numFmtId="0" fontId="3" fillId="0" borderId="19" xfId="0" applyFont="1" applyBorder="1" applyAlignment="1">
      <alignment horizontal="right" vertical="center"/>
    </xf>
    <xf numFmtId="177" fontId="3" fillId="0" borderId="20" xfId="0" applyNumberFormat="1" applyFont="1" applyBorder="1" applyAlignment="1">
      <alignment horizontal="right" vertical="center"/>
    </xf>
    <xf numFmtId="177" fontId="3" fillId="0" borderId="21" xfId="0" applyNumberFormat="1" applyFont="1" applyBorder="1" applyAlignment="1">
      <alignment horizontal="right" vertical="center" wrapText="1"/>
    </xf>
    <xf numFmtId="0" fontId="10" fillId="0" borderId="22" xfId="0" applyFont="1" applyBorder="1" applyAlignment="1"/>
    <xf numFmtId="177" fontId="3" fillId="0" borderId="23" xfId="0" applyNumberFormat="1" applyFont="1" applyBorder="1" applyAlignment="1"/>
    <xf numFmtId="0" fontId="9" fillId="0" borderId="0" xfId="0" applyFont="1" applyAlignment="1">
      <alignment horizontal="center" vertical="center"/>
    </xf>
    <xf numFmtId="0" fontId="11" fillId="0" borderId="24" xfId="0" applyFont="1" applyBorder="1" applyAlignment="1">
      <alignment horizontal="left" vertical="center"/>
    </xf>
    <xf numFmtId="0" fontId="12" fillId="0" borderId="25" xfId="0" applyFont="1" applyBorder="1" applyAlignment="1">
      <alignment horizontal="left" vertical="center"/>
    </xf>
    <xf numFmtId="0" fontId="12" fillId="0" borderId="26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27" xfId="0" applyFont="1" applyBorder="1" applyAlignment="1">
      <alignment horizontal="right" vertical="center"/>
    </xf>
    <xf numFmtId="0" fontId="13" fillId="0" borderId="28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29" xfId="0" applyFont="1" applyBorder="1" applyAlignment="1">
      <alignment horizontal="right" vertical="center"/>
    </xf>
    <xf numFmtId="0" fontId="13" fillId="0" borderId="30" xfId="0" applyFont="1" applyBorder="1" applyAlignment="1">
      <alignment horizontal="right" vertical="center"/>
    </xf>
    <xf numFmtId="0" fontId="9" fillId="0" borderId="0" xfId="0" applyFont="1" applyAlignment="1">
      <alignment vertical="top"/>
    </xf>
    <xf numFmtId="0" fontId="14" fillId="0" borderId="0" xfId="0" applyFont="1" applyAlignment="1">
      <alignment horizontal="center" vertical="center"/>
    </xf>
    <xf numFmtId="49" fontId="6" fillId="0" borderId="31" xfId="0" applyNumberFormat="1" applyFont="1" applyBorder="1" applyAlignment="1">
      <alignment horizontal="center" vertical="center"/>
    </xf>
    <xf numFmtId="49" fontId="6" fillId="0" borderId="32" xfId="0" applyNumberFormat="1" applyFont="1" applyBorder="1" applyAlignment="1">
      <alignment horizontal="left" vertical="center"/>
    </xf>
    <xf numFmtId="176" fontId="6" fillId="0" borderId="33" xfId="0" applyNumberFormat="1" applyFont="1" applyBorder="1" applyAlignment="1">
      <alignment horizontal="right" vertical="center"/>
    </xf>
    <xf numFmtId="49" fontId="6" fillId="0" borderId="34" xfId="0" applyNumberFormat="1" applyFont="1" applyBorder="1" applyAlignment="1">
      <alignment horizontal="center" vertical="center"/>
    </xf>
    <xf numFmtId="0" fontId="1" fillId="0" borderId="35" xfId="0" applyFont="1" applyBorder="1" applyAlignment="1">
      <alignment vertical="top"/>
    </xf>
    <xf numFmtId="0" fontId="3" fillId="0" borderId="36" xfId="0" applyFont="1" applyBorder="1" applyAlignment="1">
      <alignment horizontal="right" vertical="center"/>
    </xf>
    <xf numFmtId="176" fontId="6" fillId="0" borderId="37" xfId="0" applyNumberFormat="1" applyFont="1" applyBorder="1" applyAlignment="1">
      <alignment horizontal="right" vertical="center"/>
    </xf>
    <xf numFmtId="176" fontId="6" fillId="0" borderId="38" xfId="0" applyNumberFormat="1" applyFont="1" applyBorder="1" applyAlignment="1">
      <alignment horizontal="right" vertical="center" wrapText="1"/>
    </xf>
    <xf numFmtId="0" fontId="9" fillId="0" borderId="39" xfId="0" applyFont="1" applyBorder="1" applyAlignment="1">
      <alignment vertical="top" wrapText="1"/>
    </xf>
    <xf numFmtId="49" fontId="6" fillId="0" borderId="40" xfId="0" applyNumberFormat="1" applyFont="1" applyBorder="1" applyAlignment="1">
      <alignment horizontal="left" vertical="center"/>
    </xf>
    <xf numFmtId="178" fontId="6" fillId="0" borderId="41" xfId="0" applyNumberFormat="1" applyFont="1" applyBorder="1" applyAlignment="1">
      <alignment horizontal="right" vertical="center"/>
    </xf>
    <xf numFmtId="176" fontId="6" fillId="0" borderId="42" xfId="0" applyNumberFormat="1" applyFont="1" applyBorder="1" applyAlignment="1">
      <alignment horizontal="right" vertical="center"/>
    </xf>
    <xf numFmtId="178" fontId="6" fillId="0" borderId="43" xfId="0" applyNumberFormat="1" applyFont="1" applyBorder="1" applyAlignment="1">
      <alignment horizontal="right" vertical="center"/>
    </xf>
    <xf numFmtId="0" fontId="19" fillId="0" borderId="0" xfId="0" applyFont="1">
      <alignment vertical="top"/>
    </xf>
    <xf numFmtId="0" fontId="21" fillId="0" borderId="0" xfId="0" applyFont="1" applyAlignment="1">
      <alignment vertical="center"/>
    </xf>
    <xf numFmtId="0" fontId="0" fillId="0" borderId="0" xfId="0" applyFont="1">
      <alignment vertical="top"/>
    </xf>
    <xf numFmtId="0" fontId="22" fillId="0" borderId="0" xfId="0" applyFont="1" applyAlignment="1">
      <alignment vertical="center"/>
    </xf>
    <xf numFmtId="0" fontId="21" fillId="0" borderId="65" xfId="0" applyFont="1" applyBorder="1" applyAlignment="1">
      <alignment horizontal="right" vertical="center"/>
    </xf>
    <xf numFmtId="0" fontId="21" fillId="0" borderId="29" xfId="0" applyFont="1" applyBorder="1" applyAlignment="1">
      <alignment horizontal="right" vertical="center"/>
    </xf>
    <xf numFmtId="0" fontId="21" fillId="0" borderId="67" xfId="0" applyFont="1" applyBorder="1" applyAlignment="1">
      <alignment horizontal="center" vertical="center"/>
    </xf>
    <xf numFmtId="0" fontId="23" fillId="0" borderId="67" xfId="0" applyFont="1" applyBorder="1" applyAlignment="1">
      <alignment horizontal="center" vertical="center"/>
    </xf>
    <xf numFmtId="0" fontId="23" fillId="0" borderId="67" xfId="0" applyFont="1" applyBorder="1" applyAlignment="1">
      <alignment horizontal="left" vertical="center"/>
    </xf>
    <xf numFmtId="2" fontId="23" fillId="0" borderId="67" xfId="0" applyNumberFormat="1" applyFont="1" applyBorder="1" applyAlignment="1">
      <alignment horizontal="right" vertical="center"/>
    </xf>
    <xf numFmtId="0" fontId="23" fillId="0" borderId="0" xfId="0" applyFont="1" applyAlignment="1">
      <alignment vertical="center"/>
    </xf>
    <xf numFmtId="0" fontId="15" fillId="2" borderId="0" xfId="0" applyFont="1" applyFill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2" fillId="0" borderId="0" xfId="0" applyFont="1" applyAlignment="1">
      <alignment horizontal="right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top"/>
    </xf>
    <xf numFmtId="0" fontId="8" fillId="0" borderId="45" xfId="0" applyFont="1" applyBorder="1" applyAlignment="1">
      <alignment horizontal="center" vertical="center"/>
    </xf>
    <xf numFmtId="0" fontId="8" fillId="0" borderId="44" xfId="0" applyFont="1" applyBorder="1" applyAlignment="1">
      <alignment vertical="center"/>
    </xf>
    <xf numFmtId="0" fontId="6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49" xfId="0" applyFont="1" applyBorder="1" applyAlignment="1">
      <alignment horizontal="center" vertical="top"/>
    </xf>
    <xf numFmtId="0" fontId="9" fillId="0" borderId="48" xfId="0" applyFont="1" applyBorder="1" applyAlignment="1">
      <alignment vertical="top"/>
    </xf>
    <xf numFmtId="0" fontId="6" fillId="3" borderId="0" xfId="0" applyFont="1" applyFill="1" applyAlignment="1">
      <alignment horizontal="left" vertical="center"/>
    </xf>
    <xf numFmtId="0" fontId="6" fillId="2" borderId="50" xfId="0" applyFont="1" applyFill="1" applyBorder="1" applyAlignment="1">
      <alignment horizontal="center" vertical="center" wrapText="1"/>
    </xf>
    <xf numFmtId="0" fontId="6" fillId="0" borderId="46" xfId="0" applyFont="1" applyBorder="1" applyAlignment="1">
      <alignment horizontal="center" vertical="center" wrapText="1"/>
    </xf>
    <xf numFmtId="0" fontId="6" fillId="0" borderId="47" xfId="0" applyFont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 wrapText="1"/>
    </xf>
    <xf numFmtId="0" fontId="7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6" fillId="0" borderId="51" xfId="0" applyFont="1" applyBorder="1" applyAlignment="1">
      <alignment vertical="center"/>
    </xf>
    <xf numFmtId="0" fontId="3" fillId="0" borderId="54" xfId="0" applyFont="1" applyBorder="1" applyAlignment="1">
      <alignment horizontal="left" vertical="center"/>
    </xf>
    <xf numFmtId="0" fontId="2" fillId="0" borderId="52" xfId="0" applyFont="1" applyBorder="1" applyAlignment="1">
      <alignment horizontal="left"/>
    </xf>
    <xf numFmtId="0" fontId="10" fillId="0" borderId="53" xfId="0" applyFont="1" applyBorder="1" applyAlignment="1">
      <alignment horizontal="left" vertical="center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horizontal="center"/>
    </xf>
    <xf numFmtId="0" fontId="3" fillId="0" borderId="55" xfId="0" applyFont="1" applyBorder="1" applyAlignment="1">
      <alignment horizontal="center" vertical="center"/>
    </xf>
    <xf numFmtId="0" fontId="10" fillId="0" borderId="57" xfId="0" applyFont="1" applyBorder="1" applyAlignment="1">
      <alignment horizontal="center" vertical="center"/>
    </xf>
    <xf numFmtId="0" fontId="10" fillId="0" borderId="56" xfId="0" applyFont="1" applyBorder="1" applyAlignment="1">
      <alignment horizontal="center"/>
    </xf>
    <xf numFmtId="0" fontId="3" fillId="0" borderId="59" xfId="0" applyFont="1" applyBorder="1" applyAlignment="1">
      <alignment horizontal="center" vertical="center"/>
    </xf>
    <xf numFmtId="0" fontId="3" fillId="0" borderId="58" xfId="0" applyFont="1" applyBorder="1" applyAlignment="1">
      <alignment horizontal="center" vertical="center"/>
    </xf>
    <xf numFmtId="49" fontId="6" fillId="0" borderId="61" xfId="0" applyNumberFormat="1" applyFont="1" applyBorder="1" applyAlignment="1">
      <alignment horizontal="center" vertical="center"/>
    </xf>
    <xf numFmtId="49" fontId="6" fillId="0" borderId="60" xfId="0" applyNumberFormat="1" applyFont="1" applyBorder="1" applyAlignment="1">
      <alignment horizontal="left" vertical="center"/>
    </xf>
    <xf numFmtId="49" fontId="6" fillId="0" borderId="63" xfId="0" applyNumberFormat="1" applyFont="1" applyBorder="1" applyAlignment="1">
      <alignment horizontal="left" vertical="center"/>
    </xf>
    <xf numFmtId="49" fontId="6" fillId="0" borderId="62" xfId="0" applyNumberFormat="1" applyFont="1" applyBorder="1" applyAlignment="1">
      <alignment horizontal="left" vertical="center"/>
    </xf>
    <xf numFmtId="49" fontId="6" fillId="0" borderId="0" xfId="0" applyNumberFormat="1" applyFont="1" applyAlignment="1">
      <alignment horizontal="left" vertical="center"/>
    </xf>
    <xf numFmtId="0" fontId="1" fillId="0" borderId="0" xfId="0" applyFont="1" applyAlignment="1">
      <alignment vertical="top"/>
    </xf>
    <xf numFmtId="0" fontId="22" fillId="0" borderId="67" xfId="0" applyFont="1" applyBorder="1" applyAlignment="1">
      <alignment horizontal="center" vertical="center"/>
    </xf>
    <xf numFmtId="0" fontId="21" fillId="0" borderId="66" xfId="0" applyFont="1" applyBorder="1" applyAlignment="1">
      <alignment horizontal="left" vertical="center"/>
    </xf>
    <xf numFmtId="0" fontId="21" fillId="0" borderId="65" xfId="0" applyFont="1" applyBorder="1" applyAlignment="1">
      <alignment horizontal="left" vertical="center"/>
    </xf>
    <xf numFmtId="0" fontId="21" fillId="0" borderId="67" xfId="0" applyFont="1" applyBorder="1" applyAlignment="1">
      <alignment horizontal="center" vertical="center"/>
    </xf>
    <xf numFmtId="0" fontId="18" fillId="0" borderId="64" xfId="0" applyFont="1" applyBorder="1" applyAlignment="1">
      <alignment horizontal="center" vertical="center"/>
    </xf>
    <xf numFmtId="0" fontId="13" fillId="0" borderId="66" xfId="0" applyFont="1" applyBorder="1" applyAlignment="1">
      <alignment horizontal="left" vertical="center"/>
    </xf>
    <xf numFmtId="0" fontId="13" fillId="0" borderId="65" xfId="0" applyFont="1" applyBorder="1" applyAlignment="1">
      <alignment horizontal="left" vertical="center"/>
    </xf>
    <xf numFmtId="0" fontId="13" fillId="0" borderId="67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9"/>
  <sheetViews>
    <sheetView showGridLines="0" zoomScaleNormal="100" workbookViewId="0"/>
  </sheetViews>
  <sheetFormatPr defaultColWidth="7.6640625" defaultRowHeight="15" customHeight="1"/>
  <sheetData>
    <row r="1" spans="1:16" ht="25.5" customHeight="1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</row>
    <row r="2" spans="1:16" ht="25.5" customHeight="1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9"/>
    </row>
    <row r="3" spans="1:16" ht="25.5" customHeight="1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9"/>
    </row>
    <row r="4" spans="1:16" ht="25.5" customHeight="1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9"/>
    </row>
    <row r="5" spans="1:16" ht="25.5" customHeight="1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9"/>
    </row>
    <row r="6" spans="1:16" ht="46.5" customHeight="1">
      <c r="A6" s="81" t="s">
        <v>0</v>
      </c>
      <c r="B6" s="81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</row>
    <row r="7" spans="1:16" ht="25.5" customHeight="1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9"/>
    </row>
    <row r="8" spans="1:16" ht="25.5" customHeight="1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9"/>
    </row>
    <row r="9" spans="1:16" ht="25.5" customHeight="1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9"/>
    </row>
    <row r="10" spans="1:16" ht="25.5" customHeight="1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9"/>
    </row>
    <row r="11" spans="1:16" ht="30" customHeight="1">
      <c r="A11" s="10"/>
      <c r="B11" s="10"/>
      <c r="C11" s="10"/>
      <c r="D11" s="10"/>
      <c r="E11" s="10"/>
      <c r="F11" s="10"/>
      <c r="G11" s="82" t="s">
        <v>1</v>
      </c>
      <c r="H11" s="82"/>
      <c r="I11" s="82"/>
      <c r="J11" s="82"/>
      <c r="K11" s="10"/>
      <c r="L11" s="10"/>
      <c r="M11" s="10"/>
      <c r="N11" s="10"/>
      <c r="O11" s="10"/>
      <c r="P11" s="9"/>
    </row>
    <row r="12" spans="1:16" ht="25.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9"/>
    </row>
    <row r="13" spans="1:16" ht="25.5" customHeight="1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9"/>
    </row>
    <row r="14" spans="1:16" ht="25.5" customHeight="1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9"/>
    </row>
    <row r="15" spans="1:16" ht="25.5" customHeight="1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9"/>
    </row>
    <row r="16" spans="1:16" ht="25.5" customHeight="1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9"/>
    </row>
    <row r="17" spans="1:16" ht="25.5" customHeight="1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9"/>
    </row>
    <row r="18" spans="1:16" ht="25.5" customHeight="1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9"/>
    </row>
    <row r="19" spans="1:16" ht="25.5" customHeight="1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9"/>
    </row>
  </sheetData>
  <mergeCells count="2">
    <mergeCell ref="A6:P6"/>
    <mergeCell ref="G11:J11"/>
  </mergeCells>
  <phoneticPr fontId="0" type="noConversion"/>
  <pageMargins left="0.70060688679612526" right="0.70060688679612526" top="0.75198932895510218" bottom="0.75198932895510218" header="0.29926813962891347" footer="0.29926813962891347"/>
  <pageSetup paperSize="9"/>
  <extLst>
    <ext uri="{2D9387EB-5337-4D45-933B-B4D357D02E09}">
      <gutter val="0.0" pos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zoomScaleNormal="100" workbookViewId="0">
      <pane ySplit="1" topLeftCell="A2" activePane="bottomLeft" state="frozen"/>
      <selection activeCell="D21" sqref="D21"/>
      <selection pane="bottomLeft" activeCell="B28" sqref="B28"/>
    </sheetView>
  </sheetViews>
  <sheetFormatPr defaultColWidth="7.109375" defaultRowHeight="15" customHeight="1"/>
  <cols>
    <col min="1" max="1" width="19" style="52" customWidth="1"/>
    <col min="2" max="2" width="31.6640625" style="52" customWidth="1"/>
    <col min="3" max="6" width="25.44140625" style="56" customWidth="1"/>
  </cols>
  <sheetData>
    <row r="1" spans="1:6" ht="15" customHeight="1">
      <c r="A1" s="55"/>
    </row>
    <row r="2" spans="1:6" s="52" customFormat="1" ht="45" customHeight="1">
      <c r="A2" s="121" t="s">
        <v>119</v>
      </c>
      <c r="B2" s="121"/>
      <c r="C2" s="121"/>
      <c r="D2" s="121"/>
      <c r="E2" s="121"/>
      <c r="F2" s="121"/>
    </row>
    <row r="3" spans="1:6" s="52" customFormat="1" ht="22.5" customHeight="1">
      <c r="A3" s="122" t="s">
        <v>120</v>
      </c>
      <c r="B3" s="123"/>
      <c r="C3" s="123"/>
      <c r="D3" s="123"/>
      <c r="E3" s="54" t="s">
        <v>121</v>
      </c>
      <c r="F3" s="53" t="s">
        <v>122</v>
      </c>
    </row>
    <row r="4" spans="1:6" s="52" customFormat="1" ht="22.5" customHeight="1">
      <c r="A4" s="124" t="s">
        <v>123</v>
      </c>
      <c r="B4" s="124" t="s">
        <v>104</v>
      </c>
      <c r="C4" s="124" t="s">
        <v>124</v>
      </c>
      <c r="D4" s="124"/>
      <c r="E4" s="124"/>
      <c r="F4" s="124"/>
    </row>
    <row r="5" spans="1:6" s="52" customFormat="1" ht="22.5" customHeight="1">
      <c r="A5" s="124"/>
      <c r="B5" s="124"/>
      <c r="C5" s="51" t="s">
        <v>58</v>
      </c>
      <c r="D5" s="51" t="s">
        <v>125</v>
      </c>
      <c r="E5" s="51" t="s">
        <v>126</v>
      </c>
      <c r="F5" s="51" t="s">
        <v>127</v>
      </c>
    </row>
    <row r="6" spans="1:6" s="52" customFormat="1" ht="22.5" customHeight="1">
      <c r="A6" s="51" t="s">
        <v>128</v>
      </c>
      <c r="B6" s="51">
        <v>1</v>
      </c>
      <c r="C6" s="51">
        <v>2</v>
      </c>
      <c r="D6" s="51">
        <v>3</v>
      </c>
      <c r="E6" s="51">
        <v>4</v>
      </c>
      <c r="F6" s="51">
        <v>5</v>
      </c>
    </row>
    <row r="7" spans="1:6" s="49" customFormat="1" ht="22.5" customHeight="1">
      <c r="A7" s="48">
        <v>1</v>
      </c>
      <c r="B7" s="47" t="s">
        <v>58</v>
      </c>
      <c r="C7" s="50">
        <f t="shared" ref="C7:C13" si="0">SUM(D7,E7,F7)</f>
        <v>5.18</v>
      </c>
      <c r="D7" s="50">
        <f>D8</f>
        <v>5.18</v>
      </c>
      <c r="E7" s="50">
        <f>E8</f>
        <v>0</v>
      </c>
      <c r="F7" s="50">
        <f>F8</f>
        <v>0</v>
      </c>
    </row>
    <row r="8" spans="1:6" s="49" customFormat="1" ht="22.5" customHeight="1">
      <c r="A8" s="48">
        <v>2</v>
      </c>
      <c r="B8" s="47" t="s">
        <v>129</v>
      </c>
      <c r="C8" s="50">
        <f t="shared" si="0"/>
        <v>5.18</v>
      </c>
      <c r="D8" s="50">
        <f>SUM(D9,D11,D12,D13)</f>
        <v>5.18</v>
      </c>
      <c r="E8" s="50">
        <f>SUM(E9,E11,E12,E13)</f>
        <v>0</v>
      </c>
      <c r="F8" s="50">
        <f>SUM(F9,F11,F12,F13)</f>
        <v>0</v>
      </c>
    </row>
    <row r="9" spans="1:6" s="49" customFormat="1" ht="22.5" customHeight="1">
      <c r="A9" s="48">
        <v>3</v>
      </c>
      <c r="B9" s="47" t="s">
        <v>130</v>
      </c>
      <c r="C9" s="50">
        <f t="shared" si="0"/>
        <v>0</v>
      </c>
      <c r="D9" s="50">
        <v>0</v>
      </c>
      <c r="E9" s="50">
        <v>0</v>
      </c>
      <c r="F9" s="50">
        <v>0</v>
      </c>
    </row>
    <row r="10" spans="1:6" s="49" customFormat="1" ht="22.5" customHeight="1">
      <c r="A10" s="48">
        <v>4</v>
      </c>
      <c r="B10" s="47" t="s">
        <v>131</v>
      </c>
      <c r="C10" s="50">
        <f t="shared" si="0"/>
        <v>5</v>
      </c>
      <c r="D10" s="50">
        <f>SUM(D11,D12)</f>
        <v>5</v>
      </c>
      <c r="E10" s="50">
        <f>SUM(E11,E12)</f>
        <v>0</v>
      </c>
      <c r="F10" s="50">
        <f>SUM(F11,F12)</f>
        <v>0</v>
      </c>
    </row>
    <row r="11" spans="1:6" s="49" customFormat="1" ht="22.5" customHeight="1">
      <c r="A11" s="48">
        <v>5</v>
      </c>
      <c r="B11" s="47" t="s">
        <v>132</v>
      </c>
      <c r="C11" s="50">
        <f t="shared" si="0"/>
        <v>0</v>
      </c>
      <c r="D11" s="50">
        <v>0</v>
      </c>
      <c r="E11" s="50">
        <v>0</v>
      </c>
      <c r="F11" s="50">
        <v>0</v>
      </c>
    </row>
    <row r="12" spans="1:6" s="49" customFormat="1" ht="22.5" customHeight="1">
      <c r="A12" s="48">
        <v>6</v>
      </c>
      <c r="B12" s="47" t="s">
        <v>133</v>
      </c>
      <c r="C12" s="50">
        <f t="shared" si="0"/>
        <v>5</v>
      </c>
      <c r="D12" s="50">
        <v>5</v>
      </c>
      <c r="E12" s="50">
        <v>0</v>
      </c>
      <c r="F12" s="50">
        <v>0</v>
      </c>
    </row>
    <row r="13" spans="1:6" s="49" customFormat="1" ht="22.5" customHeight="1">
      <c r="A13" s="48">
        <v>7</v>
      </c>
      <c r="B13" s="47" t="s">
        <v>134</v>
      </c>
      <c r="C13" s="50">
        <f t="shared" si="0"/>
        <v>0.18</v>
      </c>
      <c r="D13" s="50">
        <v>0.18</v>
      </c>
      <c r="E13" s="50">
        <v>0</v>
      </c>
      <c r="F13" s="50">
        <v>0</v>
      </c>
    </row>
    <row r="14" spans="1:6" s="49" customFormat="1" ht="22.5" customHeight="1">
      <c r="A14" s="48"/>
      <c r="B14" s="47"/>
      <c r="C14" s="46"/>
      <c r="D14" s="46"/>
      <c r="E14" s="46"/>
      <c r="F14" s="46"/>
    </row>
  </sheetData>
  <mergeCells count="5">
    <mergeCell ref="A2:F2"/>
    <mergeCell ref="A3:D3"/>
    <mergeCell ref="A4:A5"/>
    <mergeCell ref="B4:B5"/>
    <mergeCell ref="C4:F4"/>
  </mergeCells>
  <phoneticPr fontId="0" type="noConversion"/>
  <pageMargins left="0.70060688679612526" right="0.70060688679612526" top="0.75198932895510218" bottom="0.75198932895510218" header="0.29926813962891347" footer="0.29926813962891347"/>
  <pageSetup paperSize="9" orientation="portrait" r:id="rId1"/>
  <extLst>
    <ext uri="{2D9387EB-5337-4D45-933B-B4D357D02E09}">
      <gutter val="0.0" pos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7"/>
  <sheetViews>
    <sheetView tabSelected="1" zoomScaleNormal="100" workbookViewId="0">
      <pane ySplit="5" topLeftCell="A6" activePane="bottomLeft" state="frozen"/>
      <selection pane="bottomLeft" activeCell="F33" sqref="F33"/>
    </sheetView>
  </sheetViews>
  <sheetFormatPr defaultColWidth="7.6640625" defaultRowHeight="15" customHeight="1"/>
  <cols>
    <col min="1" max="1" width="30.44140625" customWidth="1"/>
    <col min="2" max="2" width="16.5546875" customWidth="1"/>
    <col min="3" max="3" width="30.44140625" customWidth="1"/>
    <col min="4" max="4" width="16.5546875" customWidth="1"/>
  </cols>
  <sheetData>
    <row r="1" spans="1:4" s="11" customFormat="1" ht="15" customHeight="1">
      <c r="A1" s="83" t="s">
        <v>2</v>
      </c>
      <c r="B1" s="83"/>
      <c r="C1" s="83"/>
      <c r="D1" s="83"/>
    </row>
    <row r="2" spans="1:4" s="12" customFormat="1" ht="40.5" customHeight="1">
      <c r="A2" s="84" t="s">
        <v>3</v>
      </c>
      <c r="B2" s="85"/>
      <c r="C2" s="85"/>
      <c r="D2" s="85"/>
    </row>
    <row r="3" spans="1:4" s="11" customFormat="1" ht="21" customHeight="1">
      <c r="A3" s="88" t="s">
        <v>4</v>
      </c>
      <c r="B3" s="88"/>
      <c r="C3" s="89"/>
      <c r="D3" s="14" t="s">
        <v>5</v>
      </c>
    </row>
    <row r="4" spans="1:4" s="15" customFormat="1" ht="21" customHeight="1">
      <c r="A4" s="86" t="s">
        <v>6</v>
      </c>
      <c r="B4" s="87"/>
      <c r="C4" s="86" t="s">
        <v>7</v>
      </c>
      <c r="D4" s="87"/>
    </row>
    <row r="5" spans="1:4" s="17" customFormat="1" ht="21" customHeight="1">
      <c r="A5" s="16" t="s">
        <v>8</v>
      </c>
      <c r="B5" s="16" t="s">
        <v>9</v>
      </c>
      <c r="C5" s="16" t="s">
        <v>8</v>
      </c>
      <c r="D5" s="16" t="s">
        <v>9</v>
      </c>
    </row>
    <row r="6" spans="1:4" ht="21" customHeight="1">
      <c r="A6" s="18" t="s">
        <v>10</v>
      </c>
      <c r="B6" s="19">
        <v>3398.51</v>
      </c>
      <c r="C6" s="20" t="s">
        <v>11</v>
      </c>
      <c r="D6" s="19">
        <v>2768.56</v>
      </c>
    </row>
    <row r="7" spans="1:4" s="11" customFormat="1" ht="21" customHeight="1">
      <c r="A7" s="21" t="s">
        <v>12</v>
      </c>
      <c r="B7" s="19">
        <v>3028.3891349999999</v>
      </c>
      <c r="C7" s="20" t="s">
        <v>13</v>
      </c>
      <c r="D7" s="19"/>
    </row>
    <row r="8" spans="1:4" s="11" customFormat="1" ht="21" customHeight="1">
      <c r="A8" s="21" t="s">
        <v>14</v>
      </c>
      <c r="B8" s="19">
        <v>370.12</v>
      </c>
      <c r="C8" s="20" t="s">
        <v>15</v>
      </c>
      <c r="D8" s="19"/>
    </row>
    <row r="9" spans="1:4" s="11" customFormat="1" ht="21" customHeight="1">
      <c r="A9" s="21" t="s">
        <v>16</v>
      </c>
      <c r="B9" s="19"/>
      <c r="C9" s="20" t="s">
        <v>17</v>
      </c>
      <c r="D9" s="19"/>
    </row>
    <row r="10" spans="1:4" s="11" customFormat="1" ht="21" customHeight="1">
      <c r="A10" s="21" t="s">
        <v>18</v>
      </c>
      <c r="B10" s="19"/>
      <c r="C10" s="20" t="s">
        <v>19</v>
      </c>
      <c r="D10" s="19"/>
    </row>
    <row r="11" spans="1:4" s="11" customFormat="1" ht="21" customHeight="1">
      <c r="A11" s="21" t="s">
        <v>20</v>
      </c>
      <c r="B11" s="19"/>
      <c r="C11" s="20" t="s">
        <v>21</v>
      </c>
      <c r="D11" s="19"/>
    </row>
    <row r="12" spans="1:4" s="11" customFormat="1" ht="21" customHeight="1">
      <c r="A12" s="21" t="s">
        <v>22</v>
      </c>
      <c r="B12" s="19"/>
      <c r="C12" s="20" t="s">
        <v>23</v>
      </c>
      <c r="D12" s="19"/>
    </row>
    <row r="13" spans="1:4" s="11" customFormat="1" ht="21" customHeight="1">
      <c r="A13" s="21" t="s">
        <v>24</v>
      </c>
      <c r="B13" s="19"/>
      <c r="C13" s="20" t="s">
        <v>25</v>
      </c>
      <c r="D13" s="19">
        <v>155.79</v>
      </c>
    </row>
    <row r="14" spans="1:4" s="11" customFormat="1" ht="21" customHeight="1">
      <c r="A14" s="21"/>
      <c r="B14" s="19"/>
      <c r="C14" s="20" t="s">
        <v>26</v>
      </c>
      <c r="D14" s="19"/>
    </row>
    <row r="15" spans="1:4" s="11" customFormat="1" ht="21" customHeight="1">
      <c r="A15" s="21"/>
      <c r="B15" s="19"/>
      <c r="C15" s="20" t="s">
        <v>27</v>
      </c>
      <c r="D15" s="19"/>
    </row>
    <row r="16" spans="1:4" s="11" customFormat="1" ht="21" customHeight="1">
      <c r="A16" s="21"/>
      <c r="B16" s="19"/>
      <c r="C16" s="20" t="s">
        <v>28</v>
      </c>
      <c r="D16" s="19">
        <v>370.12</v>
      </c>
    </row>
    <row r="17" spans="1:4" s="11" customFormat="1" ht="21" customHeight="1">
      <c r="A17" s="21"/>
      <c r="B17" s="19"/>
      <c r="C17" s="20" t="s">
        <v>29</v>
      </c>
      <c r="D17" s="19"/>
    </row>
    <row r="18" spans="1:4" s="11" customFormat="1" ht="21" customHeight="1">
      <c r="A18" s="21"/>
      <c r="B18" s="19"/>
      <c r="C18" s="20" t="s">
        <v>30</v>
      </c>
      <c r="D18" s="19"/>
    </row>
    <row r="19" spans="1:4" s="11" customFormat="1" ht="21" customHeight="1">
      <c r="A19" s="21"/>
      <c r="B19" s="19"/>
      <c r="C19" s="20" t="s">
        <v>31</v>
      </c>
      <c r="D19" s="19"/>
    </row>
    <row r="20" spans="1:4" s="11" customFormat="1" ht="21" customHeight="1">
      <c r="A20" s="21"/>
      <c r="B20" s="19"/>
      <c r="C20" s="20" t="s">
        <v>32</v>
      </c>
      <c r="D20" s="19"/>
    </row>
    <row r="21" spans="1:4" s="11" customFormat="1" ht="21" customHeight="1">
      <c r="A21" s="21"/>
      <c r="B21" s="19"/>
      <c r="C21" s="20" t="s">
        <v>33</v>
      </c>
      <c r="D21" s="19"/>
    </row>
    <row r="22" spans="1:4" s="11" customFormat="1" ht="21" customHeight="1">
      <c r="A22" s="21"/>
      <c r="B22" s="19"/>
      <c r="C22" s="20" t="s">
        <v>34</v>
      </c>
      <c r="D22" s="19"/>
    </row>
    <row r="23" spans="1:4" s="11" customFormat="1" ht="21" customHeight="1">
      <c r="A23" s="21"/>
      <c r="B23" s="19"/>
      <c r="C23" s="20" t="s">
        <v>35</v>
      </c>
      <c r="D23" s="19"/>
    </row>
    <row r="24" spans="1:4" s="11" customFormat="1" ht="21" customHeight="1">
      <c r="A24" s="21"/>
      <c r="B24" s="19"/>
      <c r="C24" s="20" t="s">
        <v>36</v>
      </c>
      <c r="D24" s="19">
        <v>104.04</v>
      </c>
    </row>
    <row r="25" spans="1:4" s="11" customFormat="1" ht="21" customHeight="1">
      <c r="A25" s="21"/>
      <c r="B25" s="19"/>
      <c r="C25" s="20" t="s">
        <v>37</v>
      </c>
      <c r="D25" s="19"/>
    </row>
    <row r="26" spans="1:4" s="11" customFormat="1" ht="21" customHeight="1">
      <c r="A26" s="21"/>
      <c r="B26" s="19"/>
      <c r="C26" s="20" t="s">
        <v>38</v>
      </c>
      <c r="D26" s="19"/>
    </row>
    <row r="27" spans="1:4" s="11" customFormat="1" ht="21" customHeight="1">
      <c r="A27" s="21"/>
      <c r="B27" s="19"/>
      <c r="C27" s="20" t="s">
        <v>39</v>
      </c>
      <c r="D27" s="19"/>
    </row>
    <row r="28" spans="1:4" s="11" customFormat="1" ht="21" customHeight="1">
      <c r="A28" s="21"/>
      <c r="B28" s="19"/>
      <c r="C28" s="20" t="s">
        <v>40</v>
      </c>
      <c r="D28" s="19">
        <f>ROUND(D30-SUM(D6:D27),2)</f>
        <v>0</v>
      </c>
    </row>
    <row r="29" spans="1:4" s="11" customFormat="1" ht="21" customHeight="1">
      <c r="A29" s="21"/>
      <c r="B29" s="19"/>
      <c r="C29" s="20"/>
      <c r="D29" s="19"/>
    </row>
    <row r="30" spans="1:4" s="11" customFormat="1" ht="21" customHeight="1">
      <c r="A30" s="22" t="s">
        <v>41</v>
      </c>
      <c r="B30" s="19">
        <f>B6+B10+B11+B12+B13+B14+B15</f>
        <v>3398.51</v>
      </c>
      <c r="C30" s="16" t="s">
        <v>42</v>
      </c>
      <c r="D30" s="19">
        <f>D37-D35</f>
        <v>3398.51</v>
      </c>
    </row>
    <row r="31" spans="1:4" ht="21" customHeight="1">
      <c r="A31" s="23"/>
      <c r="B31" s="23"/>
      <c r="C31" s="23"/>
      <c r="D31" s="23"/>
    </row>
    <row r="32" spans="1:4" ht="21" customHeight="1">
      <c r="A32" s="21" t="s">
        <v>43</v>
      </c>
      <c r="B32" s="19"/>
      <c r="C32" s="23"/>
      <c r="D32" s="23"/>
    </row>
    <row r="33" spans="1:4" ht="21" customHeight="1">
      <c r="A33" s="21" t="s">
        <v>44</v>
      </c>
      <c r="B33" s="19"/>
      <c r="C33" s="20" t="s">
        <v>45</v>
      </c>
      <c r="D33" s="23"/>
    </row>
    <row r="34" spans="1:4" s="11" customFormat="1" ht="21" customHeight="1">
      <c r="A34" s="21" t="s">
        <v>46</v>
      </c>
      <c r="B34" s="19"/>
      <c r="C34" s="20" t="s">
        <v>47</v>
      </c>
      <c r="D34" s="19"/>
    </row>
    <row r="35" spans="1:4" s="11" customFormat="1" ht="21" customHeight="1">
      <c r="A35" s="21" t="s">
        <v>48</v>
      </c>
      <c r="B35" s="19"/>
      <c r="C35" s="20" t="s">
        <v>49</v>
      </c>
      <c r="D35" s="19"/>
    </row>
    <row r="36" spans="1:4" s="11" customFormat="1" ht="21" customHeight="1">
      <c r="A36" s="21"/>
      <c r="B36" s="19"/>
      <c r="C36" s="21"/>
      <c r="D36" s="19"/>
    </row>
    <row r="37" spans="1:4" s="11" customFormat="1" ht="21" customHeight="1">
      <c r="A37" s="24" t="s">
        <v>50</v>
      </c>
      <c r="B37" s="19">
        <f>SUM(B30:B35)</f>
        <v>3398.51</v>
      </c>
      <c r="C37" s="24" t="s">
        <v>51</v>
      </c>
      <c r="D37" s="19">
        <v>3398.51</v>
      </c>
    </row>
  </sheetData>
  <mergeCells count="5">
    <mergeCell ref="A1:D1"/>
    <mergeCell ref="A2:D2"/>
    <mergeCell ref="A4:B4"/>
    <mergeCell ref="C4:D4"/>
    <mergeCell ref="A3:C3"/>
  </mergeCells>
  <phoneticPr fontId="0" type="noConversion"/>
  <pageMargins left="0.70060688679612526" right="0.70060688679612526" top="0.75198932895510218" bottom="0.75198932895510218" header="0.29926813962891347" footer="0.29926813962891347"/>
  <pageSetup paperSize="9"/>
  <extLst>
    <ext uri="{2D9387EB-5337-4D45-933B-B4D357D02E09}">
      <gutter val="0.0" pos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2"/>
  <sheetViews>
    <sheetView zoomScaleNormal="100" workbookViewId="0">
      <pane ySplit="7" topLeftCell="A8" activePane="bottomLeft" state="frozen"/>
      <selection pane="bottomLeft" activeCell="F27" sqref="F27"/>
    </sheetView>
  </sheetViews>
  <sheetFormatPr defaultColWidth="7.6640625" defaultRowHeight="15" customHeight="1"/>
  <cols>
    <col min="1" max="2" width="0" hidden="1" customWidth="1"/>
    <col min="3" max="5" width="5.109375" customWidth="1"/>
    <col min="6" max="6" width="28.109375" customWidth="1"/>
    <col min="7" max="19" width="12.6640625" customWidth="1"/>
  </cols>
  <sheetData>
    <row r="1" spans="1:19" s="14" customFormat="1" ht="15" customHeight="1">
      <c r="B1" s="25"/>
      <c r="C1" s="83" t="s">
        <v>52</v>
      </c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</row>
    <row r="2" spans="1:19" s="26" customFormat="1" ht="40.5" customHeight="1">
      <c r="A2" s="27"/>
      <c r="C2" s="84" t="s">
        <v>53</v>
      </c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4"/>
      <c r="Q2" s="84"/>
      <c r="R2" s="85"/>
      <c r="S2" s="85"/>
    </row>
    <row r="3" spans="1:19" ht="21" customHeight="1">
      <c r="A3" s="88" t="s">
        <v>4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92"/>
      <c r="Q3" s="92"/>
      <c r="R3" s="88"/>
      <c r="S3" s="88"/>
    </row>
    <row r="4" spans="1:19" s="28" customFormat="1" ht="21" customHeight="1">
      <c r="A4" s="90" t="s">
        <v>54</v>
      </c>
      <c r="B4" s="90" t="s">
        <v>55</v>
      </c>
      <c r="C4" s="95" t="s">
        <v>56</v>
      </c>
      <c r="D4" s="95"/>
      <c r="E4" s="95"/>
      <c r="F4" s="95" t="s">
        <v>57</v>
      </c>
      <c r="G4" s="95" t="s">
        <v>58</v>
      </c>
      <c r="H4" s="95" t="s">
        <v>59</v>
      </c>
      <c r="I4" s="95"/>
      <c r="J4" s="95"/>
      <c r="K4" s="95"/>
      <c r="L4" s="94" t="s">
        <v>60</v>
      </c>
      <c r="M4" s="94" t="s">
        <v>61</v>
      </c>
      <c r="N4" s="94" t="s">
        <v>62</v>
      </c>
      <c r="O4" s="94" t="s">
        <v>63</v>
      </c>
      <c r="P4" s="94" t="s">
        <v>43</v>
      </c>
      <c r="Q4" s="94" t="s">
        <v>44</v>
      </c>
      <c r="R4" s="94" t="s">
        <v>46</v>
      </c>
      <c r="S4" s="93" t="s">
        <v>48</v>
      </c>
    </row>
    <row r="5" spans="1:19" s="28" customFormat="1" ht="21" customHeight="1">
      <c r="A5" s="91"/>
      <c r="B5" s="91"/>
      <c r="C5" s="95" t="s">
        <v>64</v>
      </c>
      <c r="D5" s="95" t="s">
        <v>65</v>
      </c>
      <c r="E5" s="95" t="s">
        <v>66</v>
      </c>
      <c r="F5" s="95"/>
      <c r="G5" s="95"/>
      <c r="H5" s="95" t="s">
        <v>67</v>
      </c>
      <c r="I5" s="94" t="s">
        <v>68</v>
      </c>
      <c r="J5" s="94" t="s">
        <v>69</v>
      </c>
      <c r="K5" s="94" t="s">
        <v>70</v>
      </c>
      <c r="L5" s="94"/>
      <c r="M5" s="94"/>
      <c r="N5" s="94"/>
      <c r="O5" s="94"/>
      <c r="P5" s="94"/>
      <c r="Q5" s="94"/>
      <c r="R5" s="94"/>
      <c r="S5" s="94"/>
    </row>
    <row r="6" spans="1:19" s="28" customFormat="1" ht="21" customHeight="1">
      <c r="A6" s="91"/>
      <c r="B6" s="91"/>
      <c r="C6" s="95"/>
      <c r="D6" s="95"/>
      <c r="E6" s="95"/>
      <c r="F6" s="95"/>
      <c r="G6" s="95"/>
      <c r="H6" s="95"/>
      <c r="I6" s="94"/>
      <c r="J6" s="94"/>
      <c r="K6" s="94"/>
      <c r="L6" s="94"/>
      <c r="M6" s="94"/>
      <c r="N6" s="94"/>
      <c r="O6" s="94"/>
      <c r="P6" s="94"/>
      <c r="Q6" s="94"/>
      <c r="R6" s="94"/>
      <c r="S6" s="94"/>
    </row>
    <row r="7" spans="1:19" s="28" customFormat="1" ht="21" customHeight="1">
      <c r="A7" s="91"/>
      <c r="B7" s="91"/>
      <c r="C7" s="95"/>
      <c r="D7" s="95"/>
      <c r="E7" s="95"/>
      <c r="F7" s="95"/>
      <c r="G7" s="95"/>
      <c r="H7" s="95"/>
      <c r="I7" s="94"/>
      <c r="J7" s="94"/>
      <c r="K7" s="94"/>
      <c r="L7" s="94"/>
      <c r="M7" s="94"/>
      <c r="N7" s="94"/>
      <c r="O7" s="94"/>
      <c r="P7" s="94"/>
      <c r="Q7" s="94"/>
      <c r="R7" s="94"/>
      <c r="S7" s="94"/>
    </row>
    <row r="8" spans="1:19" s="11" customFormat="1" ht="21" customHeight="1">
      <c r="A8" s="21"/>
      <c r="B8" s="21"/>
      <c r="C8" s="24"/>
      <c r="D8" s="24"/>
      <c r="E8" s="24"/>
      <c r="F8" s="21" t="s">
        <v>71</v>
      </c>
      <c r="G8" s="30">
        <f>H8+SUM(L8:S8)</f>
        <v>3398.5091349999998</v>
      </c>
      <c r="H8" s="30">
        <f t="shared" ref="H8:H22" si="0">I8+J8+K8</f>
        <v>3398.5091349999998</v>
      </c>
      <c r="I8" s="31">
        <v>3028.3891349999999</v>
      </c>
      <c r="J8" s="31">
        <v>370.12</v>
      </c>
      <c r="K8" s="31">
        <v>0</v>
      </c>
      <c r="L8" s="31">
        <v>0</v>
      </c>
      <c r="M8" s="31">
        <v>0</v>
      </c>
      <c r="N8" s="31">
        <v>0</v>
      </c>
      <c r="O8" s="31">
        <v>0</v>
      </c>
      <c r="P8" s="31">
        <v>0</v>
      </c>
      <c r="Q8" s="31">
        <v>0</v>
      </c>
      <c r="R8" s="31">
        <v>0</v>
      </c>
      <c r="S8" s="31">
        <v>0</v>
      </c>
    </row>
    <row r="9" spans="1:19" s="11" customFormat="1" ht="21" customHeight="1">
      <c r="A9" s="21"/>
      <c r="B9" s="21"/>
      <c r="C9" s="24" t="s">
        <v>72</v>
      </c>
      <c r="D9" s="24"/>
      <c r="E9" s="24"/>
      <c r="F9" s="21" t="s">
        <v>73</v>
      </c>
      <c r="G9" s="30">
        <f>H9+SUM(L9:S9)</f>
        <v>2768.56</v>
      </c>
      <c r="H9" s="30">
        <f t="shared" si="0"/>
        <v>2768.56</v>
      </c>
      <c r="I9" s="31">
        <v>2768.56</v>
      </c>
      <c r="J9" s="31">
        <v>0</v>
      </c>
      <c r="K9" s="31">
        <v>0</v>
      </c>
      <c r="L9" s="31">
        <v>0</v>
      </c>
      <c r="M9" s="31">
        <v>0</v>
      </c>
      <c r="N9" s="31">
        <v>0</v>
      </c>
      <c r="O9" s="31">
        <v>0</v>
      </c>
      <c r="P9" s="31">
        <v>0</v>
      </c>
      <c r="Q9" s="31">
        <v>0</v>
      </c>
      <c r="R9" s="31">
        <v>0</v>
      </c>
      <c r="S9" s="31">
        <v>0</v>
      </c>
    </row>
    <row r="10" spans="1:19" ht="21" customHeight="1">
      <c r="A10" s="21"/>
      <c r="B10" s="21"/>
      <c r="C10" s="24"/>
      <c r="D10" s="24" t="s">
        <v>74</v>
      </c>
      <c r="E10" s="24"/>
      <c r="F10" s="21" t="s">
        <v>75</v>
      </c>
      <c r="G10" s="30">
        <f>H10+SUM(L10:S10)</f>
        <v>2768.56</v>
      </c>
      <c r="H10" s="30">
        <f t="shared" si="0"/>
        <v>2768.56</v>
      </c>
      <c r="I10" s="31">
        <v>2768.56</v>
      </c>
      <c r="J10" s="31">
        <v>0</v>
      </c>
      <c r="K10" s="31">
        <v>0</v>
      </c>
      <c r="L10" s="31">
        <v>0</v>
      </c>
      <c r="M10" s="31">
        <v>0</v>
      </c>
      <c r="N10" s="31">
        <v>0</v>
      </c>
      <c r="O10" s="31">
        <v>0</v>
      </c>
      <c r="P10" s="31">
        <v>0</v>
      </c>
      <c r="Q10" s="31">
        <v>0</v>
      </c>
      <c r="R10" s="31">
        <v>0</v>
      </c>
      <c r="S10" s="31">
        <v>0</v>
      </c>
    </row>
    <row r="11" spans="1:19" ht="21" customHeight="1">
      <c r="A11" s="21"/>
      <c r="B11" s="21"/>
      <c r="C11" s="24"/>
      <c r="D11" s="24"/>
      <c r="E11" s="24" t="s">
        <v>76</v>
      </c>
      <c r="F11" s="21" t="s">
        <v>77</v>
      </c>
      <c r="G11" s="30">
        <f>H11+SUM(L11:S11)</f>
        <v>961.8</v>
      </c>
      <c r="H11" s="30">
        <f t="shared" si="0"/>
        <v>961.8</v>
      </c>
      <c r="I11" s="31">
        <v>961.8</v>
      </c>
      <c r="J11" s="31">
        <v>0</v>
      </c>
      <c r="K11" s="31">
        <v>0</v>
      </c>
      <c r="L11" s="31">
        <v>0</v>
      </c>
      <c r="M11" s="31">
        <v>0</v>
      </c>
      <c r="N11" s="31">
        <v>0</v>
      </c>
      <c r="O11" s="31">
        <v>0</v>
      </c>
      <c r="P11" s="31">
        <v>0</v>
      </c>
      <c r="Q11" s="31">
        <v>0</v>
      </c>
      <c r="R11" s="31">
        <v>0</v>
      </c>
      <c r="S11" s="31">
        <v>0</v>
      </c>
    </row>
    <row r="12" spans="1:19" ht="21" customHeight="1">
      <c r="A12" s="21"/>
      <c r="B12" s="21"/>
      <c r="C12" s="24"/>
      <c r="D12" s="24"/>
      <c r="E12" s="24" t="s">
        <v>78</v>
      </c>
      <c r="F12" s="21" t="s">
        <v>79</v>
      </c>
      <c r="G12" s="67">
        <f>H12+SUM(L12:S12)</f>
        <v>1806.76</v>
      </c>
      <c r="H12" s="67">
        <f t="shared" si="0"/>
        <v>1806.76</v>
      </c>
      <c r="I12" s="59">
        <v>1806.76</v>
      </c>
      <c r="J12" s="59">
        <v>0</v>
      </c>
      <c r="K12" s="59">
        <v>0</v>
      </c>
      <c r="L12" s="59">
        <v>0</v>
      </c>
      <c r="M12" s="59">
        <v>0</v>
      </c>
      <c r="N12" s="59">
        <v>0</v>
      </c>
      <c r="O12" s="59">
        <v>0</v>
      </c>
      <c r="P12" s="59">
        <v>0</v>
      </c>
      <c r="Q12" s="59">
        <v>0</v>
      </c>
      <c r="R12" s="59">
        <v>0</v>
      </c>
      <c r="S12" s="59">
        <v>0</v>
      </c>
    </row>
    <row r="13" spans="1:19" ht="20.25" customHeight="1">
      <c r="C13" s="24">
        <v>208</v>
      </c>
      <c r="D13" s="24"/>
      <c r="E13" s="24"/>
      <c r="F13" s="66" t="s">
        <v>80</v>
      </c>
      <c r="G13" s="68">
        <v>155.79</v>
      </c>
      <c r="H13" s="69">
        <f t="shared" si="0"/>
        <v>155.79</v>
      </c>
      <c r="I13" s="31">
        <v>155.79</v>
      </c>
      <c r="J13" s="31"/>
      <c r="K13" s="61"/>
      <c r="L13" s="61"/>
      <c r="M13" s="61"/>
      <c r="N13" s="61"/>
      <c r="O13" s="61"/>
      <c r="P13" s="61"/>
      <c r="Q13" s="61"/>
      <c r="R13" s="61"/>
      <c r="S13" s="61"/>
    </row>
    <row r="14" spans="1:19" ht="20.25" customHeight="1">
      <c r="C14" s="24"/>
      <c r="D14" s="24" t="s">
        <v>81</v>
      </c>
      <c r="E14" s="24"/>
      <c r="F14" s="66" t="s">
        <v>82</v>
      </c>
      <c r="G14" s="68">
        <v>155.79</v>
      </c>
      <c r="H14" s="69">
        <f t="shared" si="0"/>
        <v>155.79</v>
      </c>
      <c r="I14" s="31">
        <v>155.79</v>
      </c>
      <c r="J14" s="31"/>
      <c r="K14" s="61"/>
      <c r="L14" s="61"/>
      <c r="M14" s="61"/>
      <c r="N14" s="61"/>
      <c r="O14" s="61"/>
      <c r="P14" s="61"/>
      <c r="Q14" s="61"/>
      <c r="R14" s="61"/>
      <c r="S14" s="61"/>
    </row>
    <row r="15" spans="1:19" ht="20.25" customHeight="1">
      <c r="C15" s="24"/>
      <c r="D15" s="24"/>
      <c r="E15" s="24" t="s">
        <v>81</v>
      </c>
      <c r="F15" s="66" t="s">
        <v>83</v>
      </c>
      <c r="G15" s="68">
        <v>103.86</v>
      </c>
      <c r="H15" s="69">
        <f t="shared" si="0"/>
        <v>103.86</v>
      </c>
      <c r="I15" s="31">
        <v>103.86</v>
      </c>
      <c r="J15" s="31"/>
      <c r="K15" s="61"/>
      <c r="L15" s="61"/>
      <c r="M15" s="61"/>
      <c r="N15" s="61"/>
      <c r="O15" s="61"/>
      <c r="P15" s="61"/>
      <c r="Q15" s="61"/>
      <c r="R15" s="61"/>
      <c r="S15" s="61"/>
    </row>
    <row r="16" spans="1:19" ht="20.25" customHeight="1">
      <c r="C16" s="24"/>
      <c r="D16" s="24"/>
      <c r="E16" s="24" t="s">
        <v>84</v>
      </c>
      <c r="F16" s="66" t="s">
        <v>85</v>
      </c>
      <c r="G16" s="68">
        <v>51.93</v>
      </c>
      <c r="H16" s="69">
        <f t="shared" si="0"/>
        <v>51.93</v>
      </c>
      <c r="I16" s="31">
        <v>51.93</v>
      </c>
      <c r="J16" s="31"/>
      <c r="K16" s="61"/>
      <c r="L16" s="61"/>
      <c r="M16" s="61"/>
      <c r="N16" s="61"/>
      <c r="O16" s="61"/>
      <c r="P16" s="61"/>
      <c r="Q16" s="61"/>
      <c r="R16" s="61"/>
      <c r="S16" s="61"/>
    </row>
    <row r="17" spans="3:19" ht="20.25" customHeight="1">
      <c r="C17" s="60">
        <v>212</v>
      </c>
      <c r="D17" s="60"/>
      <c r="E17" s="60"/>
      <c r="F17" s="66" t="s">
        <v>86</v>
      </c>
      <c r="G17" s="62">
        <v>370.12</v>
      </c>
      <c r="H17" s="69">
        <f t="shared" si="0"/>
        <v>370.12</v>
      </c>
      <c r="I17" s="31"/>
      <c r="J17" s="31">
        <v>370.12</v>
      </c>
      <c r="K17" s="61"/>
      <c r="L17" s="61"/>
      <c r="M17" s="61"/>
      <c r="N17" s="61"/>
      <c r="O17" s="61"/>
      <c r="P17" s="61"/>
      <c r="Q17" s="61"/>
      <c r="R17" s="61"/>
      <c r="S17" s="61"/>
    </row>
    <row r="18" spans="3:19" ht="20.25" customHeight="1">
      <c r="C18" s="60"/>
      <c r="D18" s="60" t="s">
        <v>87</v>
      </c>
      <c r="E18" s="60"/>
      <c r="F18" s="66" t="s">
        <v>88</v>
      </c>
      <c r="G18" s="62">
        <v>370.12</v>
      </c>
      <c r="H18" s="69">
        <f t="shared" si="0"/>
        <v>370.12</v>
      </c>
      <c r="I18" s="31"/>
      <c r="J18" s="31">
        <v>370.12</v>
      </c>
      <c r="K18" s="61"/>
      <c r="L18" s="61"/>
      <c r="M18" s="61"/>
      <c r="N18" s="61"/>
      <c r="O18" s="61"/>
      <c r="P18" s="61"/>
      <c r="Q18" s="61"/>
      <c r="R18" s="61"/>
      <c r="S18" s="61"/>
    </row>
    <row r="19" spans="3:19" ht="20.25" customHeight="1">
      <c r="C19" s="60"/>
      <c r="D19" s="60"/>
      <c r="E19" s="60" t="s">
        <v>89</v>
      </c>
      <c r="F19" s="66" t="s">
        <v>90</v>
      </c>
      <c r="G19" s="62">
        <v>370.12</v>
      </c>
      <c r="H19" s="69">
        <f t="shared" si="0"/>
        <v>370.12</v>
      </c>
      <c r="I19" s="31"/>
      <c r="J19" s="31">
        <v>370.12</v>
      </c>
      <c r="K19" s="61"/>
      <c r="L19" s="61"/>
      <c r="M19" s="61"/>
      <c r="N19" s="61"/>
      <c r="O19" s="61"/>
      <c r="P19" s="61"/>
      <c r="Q19" s="61"/>
      <c r="R19" s="61"/>
      <c r="S19" s="61"/>
    </row>
    <row r="20" spans="3:19" ht="20.25" customHeight="1">
      <c r="C20" s="24" t="s">
        <v>91</v>
      </c>
      <c r="D20" s="24"/>
      <c r="E20" s="24"/>
      <c r="F20" s="66" t="s">
        <v>92</v>
      </c>
      <c r="G20" s="68">
        <v>104.04</v>
      </c>
      <c r="H20" s="69">
        <f t="shared" si="0"/>
        <v>104.04</v>
      </c>
      <c r="I20" s="31">
        <v>104.04</v>
      </c>
      <c r="J20" s="31"/>
      <c r="K20" s="61"/>
      <c r="L20" s="61"/>
      <c r="M20" s="61"/>
      <c r="N20" s="61"/>
      <c r="O20" s="61"/>
      <c r="P20" s="61"/>
      <c r="Q20" s="61"/>
      <c r="R20" s="61"/>
      <c r="S20" s="61"/>
    </row>
    <row r="21" spans="3:19" ht="20.25" customHeight="1">
      <c r="C21" s="24"/>
      <c r="D21" s="24" t="s">
        <v>78</v>
      </c>
      <c r="E21" s="24"/>
      <c r="F21" s="66" t="s">
        <v>93</v>
      </c>
      <c r="G21" s="68">
        <v>104.04</v>
      </c>
      <c r="H21" s="69">
        <f t="shared" si="0"/>
        <v>104.04</v>
      </c>
      <c r="I21" s="31">
        <v>104.04</v>
      </c>
      <c r="J21" s="31"/>
      <c r="K21" s="61"/>
      <c r="L21" s="61"/>
      <c r="M21" s="61"/>
      <c r="N21" s="61"/>
      <c r="O21" s="61"/>
      <c r="P21" s="61"/>
      <c r="Q21" s="61"/>
      <c r="R21" s="61"/>
      <c r="S21" s="61"/>
    </row>
    <row r="22" spans="3:19" ht="20.25" customHeight="1">
      <c r="C22" s="24"/>
      <c r="D22" s="24"/>
      <c r="E22" s="24" t="s">
        <v>76</v>
      </c>
      <c r="F22" s="66" t="s">
        <v>94</v>
      </c>
      <c r="G22" s="68">
        <v>104.04</v>
      </c>
      <c r="H22" s="69">
        <f t="shared" si="0"/>
        <v>104.04</v>
      </c>
      <c r="I22" s="31">
        <v>104.04</v>
      </c>
      <c r="J22" s="31"/>
      <c r="K22" s="61"/>
      <c r="L22" s="61"/>
      <c r="M22" s="61"/>
      <c r="N22" s="61"/>
      <c r="O22" s="61"/>
      <c r="P22" s="61"/>
      <c r="Q22" s="61"/>
      <c r="R22" s="61"/>
      <c r="S22" s="61"/>
    </row>
  </sheetData>
  <mergeCells count="24">
    <mergeCell ref="I5:I7"/>
    <mergeCell ref="J5:J7"/>
    <mergeCell ref="K5:K7"/>
    <mergeCell ref="C4:E4"/>
    <mergeCell ref="C5:C7"/>
    <mergeCell ref="D5:D7"/>
    <mergeCell ref="E5:E7"/>
    <mergeCell ref="F4:F7"/>
    <mergeCell ref="A4:A7"/>
    <mergeCell ref="B4:B7"/>
    <mergeCell ref="A3:S3"/>
    <mergeCell ref="C2:S2"/>
    <mergeCell ref="C1:S1"/>
    <mergeCell ref="S4:S7"/>
    <mergeCell ref="P4:P7"/>
    <mergeCell ref="Q4:Q7"/>
    <mergeCell ref="L4:L7"/>
    <mergeCell ref="M4:M7"/>
    <mergeCell ref="N4:N7"/>
    <mergeCell ref="O4:O7"/>
    <mergeCell ref="R4:R7"/>
    <mergeCell ref="G4:G7"/>
    <mergeCell ref="H4:K4"/>
    <mergeCell ref="H5:H7"/>
  </mergeCells>
  <phoneticPr fontId="0" type="noConversion"/>
  <pageMargins left="0.70060688679612526" right="0.70060688679612526" top="0.75198932895510218" bottom="0.75198932895510218" header="0.29926813962891347" footer="0.29926813962891347"/>
  <pageSetup paperSize="9"/>
  <extLst>
    <ext uri="{2D9387EB-5337-4D45-933B-B4D357D02E09}">
      <gutter val="0.0" pos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zoomScaleNormal="100" workbookViewId="0">
      <pane ySplit="5" topLeftCell="A6" activePane="bottomLeft" state="frozen"/>
      <selection pane="bottomLeft" activeCell="I26" sqref="I26"/>
    </sheetView>
  </sheetViews>
  <sheetFormatPr defaultColWidth="7.6640625" defaultRowHeight="15" customHeight="1"/>
  <cols>
    <col min="1" max="2" width="0" hidden="1" customWidth="1"/>
    <col min="3" max="5" width="5.109375" customWidth="1"/>
    <col min="6" max="6" width="29.33203125" customWidth="1"/>
    <col min="7" max="10" width="12.6640625" style="36" customWidth="1"/>
  </cols>
  <sheetData>
    <row r="1" spans="1:10" ht="13.5" customHeight="1">
      <c r="A1" s="32"/>
      <c r="B1" s="32"/>
      <c r="C1" s="83" t="s">
        <v>95</v>
      </c>
      <c r="D1" s="83"/>
      <c r="E1" s="83"/>
      <c r="F1" s="83"/>
      <c r="G1" s="97"/>
      <c r="H1" s="97"/>
      <c r="I1" s="97"/>
      <c r="J1" s="97"/>
    </row>
    <row r="2" spans="1:10" ht="40.5" customHeight="1">
      <c r="A2" s="13"/>
      <c r="B2" s="26"/>
      <c r="C2" s="84" t="s">
        <v>96</v>
      </c>
      <c r="D2" s="98"/>
      <c r="E2" s="98"/>
      <c r="F2" s="98"/>
      <c r="G2" s="99"/>
      <c r="H2" s="99"/>
      <c r="I2" s="99"/>
      <c r="J2" s="99"/>
    </row>
    <row r="3" spans="1:10" ht="21" customHeight="1">
      <c r="A3" s="88" t="s">
        <v>4</v>
      </c>
      <c r="B3" s="88"/>
      <c r="C3" s="88"/>
      <c r="D3" s="88"/>
      <c r="E3" s="88"/>
      <c r="F3" s="88"/>
      <c r="G3" s="96"/>
      <c r="H3" s="96"/>
      <c r="I3" s="96"/>
      <c r="J3" s="33" t="s">
        <v>5</v>
      </c>
    </row>
    <row r="4" spans="1:10" s="12" customFormat="1" ht="21" customHeight="1">
      <c r="A4" s="90" t="s">
        <v>54</v>
      </c>
      <c r="B4" s="90" t="s">
        <v>55</v>
      </c>
      <c r="C4" s="95" t="s">
        <v>56</v>
      </c>
      <c r="D4" s="100"/>
      <c r="E4" s="100"/>
      <c r="F4" s="95" t="s">
        <v>57</v>
      </c>
      <c r="G4" s="94" t="s">
        <v>97</v>
      </c>
      <c r="H4" s="94" t="s">
        <v>98</v>
      </c>
      <c r="I4" s="94" t="s">
        <v>99</v>
      </c>
      <c r="J4" s="94" t="s">
        <v>49</v>
      </c>
    </row>
    <row r="5" spans="1:10" s="28" customFormat="1" ht="21" customHeight="1">
      <c r="A5" s="91"/>
      <c r="B5" s="91"/>
      <c r="C5" s="29" t="s">
        <v>64</v>
      </c>
      <c r="D5" s="29" t="s">
        <v>65</v>
      </c>
      <c r="E5" s="29" t="s">
        <v>66</v>
      </c>
      <c r="F5" s="95"/>
      <c r="G5" s="94"/>
      <c r="H5" s="94"/>
      <c r="I5" s="94"/>
      <c r="J5" s="94"/>
    </row>
    <row r="6" spans="1:10" s="11" customFormat="1" ht="21" customHeight="1">
      <c r="A6" s="21"/>
      <c r="B6" s="21"/>
      <c r="C6" s="24"/>
      <c r="D6" s="24"/>
      <c r="E6" s="24"/>
      <c r="F6" s="21" t="s">
        <v>71</v>
      </c>
      <c r="G6" s="34">
        <f>SUM(H6:J6)</f>
        <v>3398.51</v>
      </c>
      <c r="H6" s="35">
        <v>1221.6300000000001</v>
      </c>
      <c r="I6" s="35">
        <v>2176.88</v>
      </c>
      <c r="J6" s="35">
        <v>0</v>
      </c>
    </row>
    <row r="7" spans="1:10" s="11" customFormat="1" ht="21" customHeight="1">
      <c r="A7" s="21"/>
      <c r="B7" s="21"/>
      <c r="C7" s="24" t="s">
        <v>72</v>
      </c>
      <c r="D7" s="24"/>
      <c r="E7" s="24"/>
      <c r="F7" s="21" t="s">
        <v>73</v>
      </c>
      <c r="G7" s="34">
        <f>SUM(H7:J7)</f>
        <v>2768.56</v>
      </c>
      <c r="H7" s="35">
        <v>961.8</v>
      </c>
      <c r="I7" s="35">
        <v>1806.76</v>
      </c>
      <c r="J7" s="35">
        <v>0</v>
      </c>
    </row>
    <row r="8" spans="1:10" ht="21" customHeight="1">
      <c r="A8" s="21"/>
      <c r="B8" s="21"/>
      <c r="C8" s="24"/>
      <c r="D8" s="24" t="s">
        <v>74</v>
      </c>
      <c r="E8" s="24"/>
      <c r="F8" s="21" t="s">
        <v>75</v>
      </c>
      <c r="G8" s="34">
        <f>SUM(H8:J8)</f>
        <v>2768.56</v>
      </c>
      <c r="H8" s="35">
        <v>961.8</v>
      </c>
      <c r="I8" s="35">
        <v>1806.76</v>
      </c>
      <c r="J8" s="35">
        <v>0</v>
      </c>
    </row>
    <row r="9" spans="1:10" ht="21" customHeight="1">
      <c r="A9" s="21"/>
      <c r="B9" s="21"/>
      <c r="C9" s="24"/>
      <c r="D9" s="24"/>
      <c r="E9" s="24" t="s">
        <v>76</v>
      </c>
      <c r="F9" s="21" t="s">
        <v>77</v>
      </c>
      <c r="G9" s="34">
        <f>SUM(H9:J9)</f>
        <v>961.8</v>
      </c>
      <c r="H9" s="35">
        <v>961.8</v>
      </c>
      <c r="I9" s="35">
        <v>0</v>
      </c>
      <c r="J9" s="35">
        <v>0</v>
      </c>
    </row>
    <row r="10" spans="1:10" ht="21" customHeight="1">
      <c r="A10" s="21"/>
      <c r="B10" s="21"/>
      <c r="C10" s="24"/>
      <c r="D10" s="24"/>
      <c r="E10" s="24" t="s">
        <v>78</v>
      </c>
      <c r="F10" s="21" t="s">
        <v>79</v>
      </c>
      <c r="G10" s="34">
        <f>SUM(H10:J10)</f>
        <v>1806.76</v>
      </c>
      <c r="H10" s="35">
        <v>0</v>
      </c>
      <c r="I10" s="64">
        <v>1806.76</v>
      </c>
      <c r="J10" s="64">
        <v>0</v>
      </c>
    </row>
    <row r="11" spans="1:10" ht="20.25" customHeight="1">
      <c r="C11" s="24">
        <v>208</v>
      </c>
      <c r="D11" s="24"/>
      <c r="E11" s="24"/>
      <c r="F11" s="21" t="s">
        <v>80</v>
      </c>
      <c r="G11" s="31">
        <v>155.79</v>
      </c>
      <c r="H11" s="63">
        <v>155.79</v>
      </c>
      <c r="I11" s="65"/>
      <c r="J11" s="65"/>
    </row>
    <row r="12" spans="1:10" ht="20.25" customHeight="1">
      <c r="C12" s="24"/>
      <c r="D12" s="24" t="s">
        <v>81</v>
      </c>
      <c r="E12" s="24"/>
      <c r="F12" s="21" t="s">
        <v>82</v>
      </c>
      <c r="G12" s="31">
        <v>155.79</v>
      </c>
      <c r="H12" s="63">
        <v>155.79</v>
      </c>
      <c r="I12" s="65"/>
      <c r="J12" s="65"/>
    </row>
    <row r="13" spans="1:10" ht="20.25" customHeight="1">
      <c r="C13" s="24"/>
      <c r="D13" s="24"/>
      <c r="E13" s="24" t="s">
        <v>81</v>
      </c>
      <c r="F13" s="21" t="s">
        <v>83</v>
      </c>
      <c r="G13" s="31">
        <v>103.86</v>
      </c>
      <c r="H13" s="63">
        <v>103.86</v>
      </c>
      <c r="I13" s="65"/>
      <c r="J13" s="65"/>
    </row>
    <row r="14" spans="1:10" ht="20.25" customHeight="1">
      <c r="C14" s="24"/>
      <c r="D14" s="24"/>
      <c r="E14" s="24" t="s">
        <v>84</v>
      </c>
      <c r="F14" s="21" t="s">
        <v>85</v>
      </c>
      <c r="G14" s="31">
        <v>51.93</v>
      </c>
      <c r="H14" s="63">
        <v>51.93</v>
      </c>
      <c r="I14" s="65"/>
      <c r="J14" s="65"/>
    </row>
    <row r="15" spans="1:10" s="1" customFormat="1" ht="20.25" customHeight="1">
      <c r="C15" s="60">
        <v>212</v>
      </c>
      <c r="D15" s="60"/>
      <c r="E15" s="60"/>
      <c r="F15" s="21" t="s">
        <v>86</v>
      </c>
      <c r="G15" s="62">
        <v>370.12</v>
      </c>
      <c r="H15" s="63"/>
      <c r="I15" s="62">
        <v>370.12</v>
      </c>
      <c r="J15" s="65"/>
    </row>
    <row r="16" spans="1:10" s="1" customFormat="1" ht="20.25" customHeight="1">
      <c r="C16" s="60"/>
      <c r="D16" s="60" t="s">
        <v>87</v>
      </c>
      <c r="E16" s="60"/>
      <c r="F16" s="21" t="s">
        <v>88</v>
      </c>
      <c r="G16" s="62">
        <v>370.12</v>
      </c>
      <c r="H16" s="63"/>
      <c r="I16" s="62">
        <v>370.12</v>
      </c>
      <c r="J16" s="65"/>
    </row>
    <row r="17" spans="3:10" s="1" customFormat="1" ht="20.25" customHeight="1">
      <c r="C17" s="60"/>
      <c r="D17" s="60"/>
      <c r="E17" s="60" t="s">
        <v>89</v>
      </c>
      <c r="F17" s="21" t="s">
        <v>90</v>
      </c>
      <c r="G17" s="62">
        <v>370.12</v>
      </c>
      <c r="H17" s="63"/>
      <c r="I17" s="62">
        <v>370.12</v>
      </c>
      <c r="J17" s="65"/>
    </row>
    <row r="18" spans="3:10" ht="20.25" customHeight="1">
      <c r="C18" s="24" t="s">
        <v>91</v>
      </c>
      <c r="D18" s="24"/>
      <c r="E18" s="24"/>
      <c r="F18" s="21" t="s">
        <v>92</v>
      </c>
      <c r="G18" s="31">
        <v>104.04</v>
      </c>
      <c r="H18" s="63">
        <v>104.04</v>
      </c>
      <c r="I18" s="65"/>
      <c r="J18" s="65"/>
    </row>
    <row r="19" spans="3:10" ht="20.25" customHeight="1">
      <c r="C19" s="24"/>
      <c r="D19" s="24" t="s">
        <v>78</v>
      </c>
      <c r="E19" s="24"/>
      <c r="F19" s="21" t="s">
        <v>93</v>
      </c>
      <c r="G19" s="31">
        <v>104.04</v>
      </c>
      <c r="H19" s="63">
        <v>104.04</v>
      </c>
      <c r="I19" s="65"/>
      <c r="J19" s="65"/>
    </row>
    <row r="20" spans="3:10" ht="20.25" customHeight="1">
      <c r="C20" s="24"/>
      <c r="D20" s="24"/>
      <c r="E20" s="24" t="s">
        <v>76</v>
      </c>
      <c r="F20" s="21" t="s">
        <v>94</v>
      </c>
      <c r="G20" s="31">
        <v>104.04</v>
      </c>
      <c r="H20" s="63">
        <v>104.04</v>
      </c>
      <c r="I20" s="65"/>
      <c r="J20" s="65"/>
    </row>
  </sheetData>
  <mergeCells count="11">
    <mergeCell ref="J4:J5"/>
    <mergeCell ref="A4:A5"/>
    <mergeCell ref="B4:B5"/>
    <mergeCell ref="A3:I3"/>
    <mergeCell ref="C1:J1"/>
    <mergeCell ref="C2:J2"/>
    <mergeCell ref="C4:E4"/>
    <mergeCell ref="F4:F5"/>
    <mergeCell ref="G4:G5"/>
    <mergeCell ref="H4:H5"/>
    <mergeCell ref="I4:I5"/>
  </mergeCells>
  <phoneticPr fontId="0" type="noConversion"/>
  <pageMargins left="0.70060688679612526" right="0.70060688679612526" top="0.75198932895510218" bottom="0.75198932895510218" header="0.29926813962891347" footer="0.29926813962891347"/>
  <pageSetup paperSize="9"/>
  <extLst>
    <ext uri="{2D9387EB-5337-4D45-933B-B4D357D02E09}">
      <gutter val="0.0" pos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"/>
  <sheetViews>
    <sheetView showGridLines="0" zoomScaleNormal="100" workbookViewId="0">
      <pane ySplit="6" topLeftCell="A7" activePane="bottomLeft" state="frozen"/>
      <selection pane="bottomLeft" activeCell="D35" sqref="D35"/>
    </sheetView>
  </sheetViews>
  <sheetFormatPr defaultColWidth="7.109375" defaultRowHeight="14.25" customHeight="1"/>
  <cols>
    <col min="1" max="1" width="25.88671875" style="2" customWidth="1"/>
    <col min="2" max="2" width="21.5546875" style="2" customWidth="1"/>
    <col min="3" max="3" width="26.88671875" style="2" customWidth="1"/>
    <col min="4" max="7" width="15.33203125" style="2" customWidth="1"/>
  </cols>
  <sheetData>
    <row r="1" spans="1:7" ht="15" customHeight="1">
      <c r="A1" s="37"/>
      <c r="B1" s="3"/>
      <c r="C1" s="3"/>
      <c r="E1" s="38"/>
      <c r="G1" s="39" t="s">
        <v>100</v>
      </c>
    </row>
    <row r="2" spans="1:7" ht="32.25" customHeight="1">
      <c r="A2" s="104" t="s">
        <v>101</v>
      </c>
      <c r="B2" s="104"/>
      <c r="C2" s="104"/>
      <c r="D2" s="104"/>
      <c r="E2" s="104"/>
      <c r="F2" s="105"/>
      <c r="G2" s="105"/>
    </row>
    <row r="3" spans="1:7" ht="18" customHeight="1">
      <c r="A3" s="101" t="s">
        <v>4</v>
      </c>
      <c r="B3" s="101"/>
      <c r="C3" s="101"/>
      <c r="D3" s="102"/>
      <c r="E3" s="103"/>
      <c r="F3" s="102"/>
      <c r="G3" s="40" t="s">
        <v>5</v>
      </c>
    </row>
    <row r="4" spans="1:7" ht="19.5" customHeight="1">
      <c r="A4" s="106" t="s">
        <v>102</v>
      </c>
      <c r="B4" s="106"/>
      <c r="C4" s="106" t="s">
        <v>103</v>
      </c>
      <c r="D4" s="106"/>
      <c r="E4" s="107"/>
      <c r="F4" s="108"/>
      <c r="G4" s="108"/>
    </row>
    <row r="5" spans="1:7" ht="19.5" customHeight="1">
      <c r="A5" s="106" t="s">
        <v>104</v>
      </c>
      <c r="B5" s="106" t="s">
        <v>9</v>
      </c>
      <c r="C5" s="109" t="s">
        <v>104</v>
      </c>
      <c r="D5" s="106" t="s">
        <v>9</v>
      </c>
      <c r="E5" s="107"/>
      <c r="F5" s="108"/>
      <c r="G5" s="108"/>
    </row>
    <row r="6" spans="1:7" ht="19.5" customHeight="1">
      <c r="A6" s="106"/>
      <c r="B6" s="106"/>
      <c r="C6" s="110"/>
      <c r="D6" s="4" t="s">
        <v>97</v>
      </c>
      <c r="E6" s="4" t="s">
        <v>68</v>
      </c>
      <c r="F6" s="4" t="s">
        <v>69</v>
      </c>
      <c r="G6" s="4" t="s">
        <v>70</v>
      </c>
    </row>
    <row r="7" spans="1:7" ht="19.5" customHeight="1">
      <c r="A7" s="5" t="s">
        <v>105</v>
      </c>
      <c r="B7" s="41">
        <v>3028.39</v>
      </c>
      <c r="C7" s="5" t="s">
        <v>11</v>
      </c>
      <c r="D7" s="41">
        <f t="shared" ref="D7:D29" si="0">SUM(E7:G7)</f>
        <v>2768.56</v>
      </c>
      <c r="E7" s="41">
        <v>2768.56</v>
      </c>
      <c r="F7" s="41"/>
      <c r="G7" s="41"/>
    </row>
    <row r="8" spans="1:7" ht="19.5" customHeight="1">
      <c r="A8" s="7" t="s">
        <v>106</v>
      </c>
      <c r="B8" s="41">
        <v>370.12</v>
      </c>
      <c r="C8" s="5" t="s">
        <v>13</v>
      </c>
      <c r="D8" s="41">
        <f t="shared" si="0"/>
        <v>0</v>
      </c>
      <c r="E8" s="41"/>
      <c r="F8" s="41"/>
      <c r="G8" s="41"/>
    </row>
    <row r="9" spans="1:7" ht="19.5" customHeight="1">
      <c r="A9" s="7" t="s">
        <v>107</v>
      </c>
      <c r="B9" s="41"/>
      <c r="C9" s="5" t="s">
        <v>15</v>
      </c>
      <c r="D9" s="41">
        <f t="shared" si="0"/>
        <v>0</v>
      </c>
      <c r="E9" s="41"/>
      <c r="F9" s="41"/>
      <c r="G9" s="41"/>
    </row>
    <row r="10" spans="1:7" ht="19.5" customHeight="1">
      <c r="A10" s="7"/>
      <c r="B10" s="42"/>
      <c r="C10" s="5" t="s">
        <v>17</v>
      </c>
      <c r="D10" s="41">
        <f t="shared" si="0"/>
        <v>0</v>
      </c>
      <c r="E10" s="41"/>
      <c r="F10" s="41"/>
      <c r="G10" s="41"/>
    </row>
    <row r="11" spans="1:7" ht="19.5" customHeight="1">
      <c r="A11" s="7"/>
      <c r="B11" s="42"/>
      <c r="C11" s="5" t="s">
        <v>19</v>
      </c>
      <c r="D11" s="41">
        <f t="shared" si="0"/>
        <v>0</v>
      </c>
      <c r="E11" s="41"/>
      <c r="F11" s="41"/>
      <c r="G11" s="41"/>
    </row>
    <row r="12" spans="1:7" ht="19.5" customHeight="1">
      <c r="A12" s="7"/>
      <c r="B12" s="42"/>
      <c r="C12" s="5" t="s">
        <v>21</v>
      </c>
      <c r="D12" s="41">
        <f t="shared" si="0"/>
        <v>0</v>
      </c>
      <c r="E12" s="41"/>
      <c r="F12" s="41"/>
      <c r="G12" s="41"/>
    </row>
    <row r="13" spans="1:7" ht="19.5" customHeight="1">
      <c r="A13" s="7"/>
      <c r="B13" s="42"/>
      <c r="C13" s="5" t="s">
        <v>23</v>
      </c>
      <c r="D13" s="41">
        <f t="shared" si="0"/>
        <v>0</v>
      </c>
      <c r="E13" s="41"/>
      <c r="F13" s="41"/>
      <c r="G13" s="41"/>
    </row>
    <row r="14" spans="1:7" ht="19.5" customHeight="1">
      <c r="A14" s="7"/>
      <c r="B14" s="42"/>
      <c r="C14" s="5" t="s">
        <v>25</v>
      </c>
      <c r="D14" s="41">
        <f t="shared" si="0"/>
        <v>155.79</v>
      </c>
      <c r="E14" s="41">
        <v>155.79</v>
      </c>
      <c r="F14" s="41"/>
      <c r="G14" s="41"/>
    </row>
    <row r="15" spans="1:7" ht="19.5" customHeight="1">
      <c r="A15" s="7"/>
      <c r="B15" s="42"/>
      <c r="C15" s="5" t="s">
        <v>26</v>
      </c>
      <c r="D15" s="41">
        <f t="shared" si="0"/>
        <v>0</v>
      </c>
      <c r="E15" s="41"/>
      <c r="F15" s="41"/>
      <c r="G15" s="41"/>
    </row>
    <row r="16" spans="1:7" ht="19.5" customHeight="1">
      <c r="A16" s="7"/>
      <c r="B16" s="42"/>
      <c r="C16" s="5" t="s">
        <v>27</v>
      </c>
      <c r="D16" s="41">
        <f t="shared" si="0"/>
        <v>0</v>
      </c>
      <c r="E16" s="41"/>
      <c r="F16" s="41"/>
      <c r="G16" s="41"/>
    </row>
    <row r="17" spans="1:7" ht="19.5" customHeight="1">
      <c r="A17" s="7"/>
      <c r="B17" s="42"/>
      <c r="C17" s="5" t="s">
        <v>28</v>
      </c>
      <c r="D17" s="41">
        <f t="shared" si="0"/>
        <v>370.12</v>
      </c>
      <c r="E17" s="41"/>
      <c r="F17" s="41">
        <v>370.12</v>
      </c>
      <c r="G17" s="41"/>
    </row>
    <row r="18" spans="1:7" ht="19.5" customHeight="1">
      <c r="A18" s="5"/>
      <c r="B18" s="42"/>
      <c r="C18" s="5" t="s">
        <v>29</v>
      </c>
      <c r="D18" s="41">
        <f t="shared" si="0"/>
        <v>0</v>
      </c>
      <c r="E18" s="41"/>
      <c r="F18" s="41"/>
      <c r="G18" s="41"/>
    </row>
    <row r="19" spans="1:7" ht="19.5" customHeight="1">
      <c r="A19" s="7"/>
      <c r="B19" s="42"/>
      <c r="C19" s="5" t="s">
        <v>30</v>
      </c>
      <c r="D19" s="41">
        <f t="shared" si="0"/>
        <v>0</v>
      </c>
      <c r="E19" s="41"/>
      <c r="F19" s="41"/>
      <c r="G19" s="41"/>
    </row>
    <row r="20" spans="1:7" ht="19.5" customHeight="1">
      <c r="A20" s="43"/>
      <c r="B20" s="41"/>
      <c r="C20" s="5" t="s">
        <v>31</v>
      </c>
      <c r="D20" s="41">
        <f t="shared" si="0"/>
        <v>0</v>
      </c>
      <c r="E20" s="41"/>
      <c r="F20" s="41"/>
      <c r="G20" s="41"/>
    </row>
    <row r="21" spans="1:7" ht="19.5" customHeight="1">
      <c r="A21" s="5"/>
      <c r="B21" s="42"/>
      <c r="C21" s="5" t="s">
        <v>32</v>
      </c>
      <c r="D21" s="41">
        <f t="shared" si="0"/>
        <v>0</v>
      </c>
      <c r="E21" s="41"/>
      <c r="F21" s="41"/>
      <c r="G21" s="41"/>
    </row>
    <row r="22" spans="1:7" ht="19.5" customHeight="1">
      <c r="A22" s="5"/>
      <c r="B22" s="42"/>
      <c r="C22" s="5" t="s">
        <v>33</v>
      </c>
      <c r="D22" s="41">
        <f t="shared" si="0"/>
        <v>0</v>
      </c>
      <c r="E22" s="41"/>
      <c r="F22" s="41"/>
      <c r="G22" s="41"/>
    </row>
    <row r="23" spans="1:7" ht="19.5" customHeight="1">
      <c r="A23" s="5"/>
      <c r="B23" s="42"/>
      <c r="C23" s="5" t="s">
        <v>34</v>
      </c>
      <c r="D23" s="41">
        <f t="shared" si="0"/>
        <v>0</v>
      </c>
      <c r="E23" s="41"/>
      <c r="F23" s="41"/>
      <c r="G23" s="41"/>
    </row>
    <row r="24" spans="1:7" ht="19.5" customHeight="1">
      <c r="A24" s="5"/>
      <c r="B24" s="41"/>
      <c r="C24" s="5" t="s">
        <v>35</v>
      </c>
      <c r="D24" s="41">
        <f t="shared" si="0"/>
        <v>0</v>
      </c>
      <c r="E24" s="41"/>
      <c r="F24" s="41"/>
      <c r="G24" s="41"/>
    </row>
    <row r="25" spans="1:7" ht="19.5" customHeight="1">
      <c r="A25" s="5"/>
      <c r="B25" s="41"/>
      <c r="C25" s="5" t="s">
        <v>36</v>
      </c>
      <c r="D25" s="41">
        <f t="shared" si="0"/>
        <v>104.04</v>
      </c>
      <c r="E25" s="41">
        <v>104.04</v>
      </c>
      <c r="F25" s="41"/>
      <c r="G25" s="41"/>
    </row>
    <row r="26" spans="1:7" ht="19.5" customHeight="1">
      <c r="A26" s="7"/>
      <c r="B26" s="41"/>
      <c r="C26" s="5" t="s">
        <v>37</v>
      </c>
      <c r="D26" s="41">
        <f t="shared" si="0"/>
        <v>0</v>
      </c>
      <c r="E26" s="41"/>
      <c r="F26" s="41"/>
      <c r="G26" s="41"/>
    </row>
    <row r="27" spans="1:7" ht="19.5" customHeight="1">
      <c r="A27" s="5"/>
      <c r="B27" s="41"/>
      <c r="C27" s="5" t="s">
        <v>38</v>
      </c>
      <c r="D27" s="41">
        <f t="shared" si="0"/>
        <v>0</v>
      </c>
      <c r="E27" s="41"/>
      <c r="F27" s="41"/>
      <c r="G27" s="41"/>
    </row>
    <row r="28" spans="1:7" ht="19.5" customHeight="1">
      <c r="A28" s="5"/>
      <c r="B28" s="41"/>
      <c r="C28" s="5" t="s">
        <v>39</v>
      </c>
      <c r="D28" s="41">
        <f t="shared" si="0"/>
        <v>0</v>
      </c>
      <c r="E28" s="41"/>
      <c r="F28" s="41"/>
      <c r="G28" s="41"/>
    </row>
    <row r="29" spans="1:7" ht="19.5" customHeight="1">
      <c r="A29" s="5"/>
      <c r="B29" s="41"/>
      <c r="C29" s="5" t="s">
        <v>40</v>
      </c>
      <c r="D29" s="41">
        <f t="shared" si="0"/>
        <v>0</v>
      </c>
      <c r="E29" s="41"/>
      <c r="F29" s="41">
        <f>ROUND(F31-SUM(F7:F28),2)</f>
        <v>0</v>
      </c>
      <c r="G29" s="41">
        <f>ROUND(G31-SUM(G7:G28),2)</f>
        <v>0</v>
      </c>
    </row>
    <row r="30" spans="1:7" ht="19.5" customHeight="1">
      <c r="A30" s="5"/>
      <c r="B30" s="41"/>
      <c r="C30" s="5"/>
      <c r="D30" s="41"/>
      <c r="E30" s="41"/>
      <c r="F30" s="41"/>
      <c r="G30" s="41"/>
    </row>
    <row r="31" spans="1:7" ht="19.5" customHeight="1">
      <c r="A31" s="5" t="s">
        <v>108</v>
      </c>
      <c r="B31" s="41">
        <f>SUM(B7:B9)</f>
        <v>3398.5099999999998</v>
      </c>
      <c r="C31" s="5" t="s">
        <v>109</v>
      </c>
      <c r="D31" s="41">
        <f>D35-D33</f>
        <v>3398.5099999999998</v>
      </c>
      <c r="E31" s="41">
        <v>3028.39</v>
      </c>
      <c r="F31" s="41">
        <v>370.12</v>
      </c>
      <c r="G31" s="41">
        <f>G35-G33</f>
        <v>0</v>
      </c>
    </row>
    <row r="32" spans="1:7" ht="19.5" customHeight="1">
      <c r="A32" s="5"/>
      <c r="B32" s="41"/>
      <c r="C32" s="5"/>
      <c r="D32" s="41"/>
      <c r="E32" s="41"/>
      <c r="F32" s="41"/>
      <c r="G32" s="41"/>
    </row>
    <row r="33" spans="1:7" ht="19.5" customHeight="1">
      <c r="A33" s="5" t="s">
        <v>48</v>
      </c>
      <c r="B33" s="41"/>
      <c r="C33" s="5" t="s">
        <v>49</v>
      </c>
      <c r="D33" s="44">
        <f>SUM(E33:G33)</f>
        <v>0</v>
      </c>
      <c r="E33" s="8"/>
      <c r="F33" s="8"/>
      <c r="G33" s="8"/>
    </row>
    <row r="34" spans="1:7" ht="19.5" customHeight="1">
      <c r="A34" s="5"/>
      <c r="B34" s="41"/>
      <c r="C34" s="5"/>
      <c r="D34" s="41"/>
      <c r="E34" s="41"/>
      <c r="F34" s="41"/>
      <c r="G34" s="41"/>
    </row>
    <row r="35" spans="1:7" ht="19.5" customHeight="1">
      <c r="A35" s="5" t="s">
        <v>110</v>
      </c>
      <c r="B35" s="41">
        <f>B31+B33</f>
        <v>3398.5099999999998</v>
      </c>
      <c r="C35" s="5" t="s">
        <v>111</v>
      </c>
      <c r="D35" s="41">
        <f>SUM(E35:G35)</f>
        <v>3398.5099999999998</v>
      </c>
      <c r="E35" s="6">
        <v>3028.39</v>
      </c>
      <c r="F35" s="6">
        <v>370.12</v>
      </c>
      <c r="G35" s="6"/>
    </row>
  </sheetData>
  <mergeCells count="8">
    <mergeCell ref="A3:F3"/>
    <mergeCell ref="A2:G2"/>
    <mergeCell ref="A4:B4"/>
    <mergeCell ref="C4:G4"/>
    <mergeCell ref="D5:G5"/>
    <mergeCell ref="A5:A6"/>
    <mergeCell ref="B5:B6"/>
    <mergeCell ref="C5:C6"/>
  </mergeCells>
  <phoneticPr fontId="0" type="noConversion"/>
  <pageMargins left="0.70060688679612526" right="0.70060688679612526" top="0.75198932895510218" bottom="0.75198932895510218" header="0.29926813962891347" footer="0.29926813962891347"/>
  <pageSetup paperSize="9"/>
  <extLst>
    <ext uri="{2D9387EB-5337-4D45-933B-B4D357D02E09}">
      <gutter val="0.0" pos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"/>
  <sheetViews>
    <sheetView zoomScaleNormal="100" workbookViewId="0">
      <pane ySplit="5" topLeftCell="A6" activePane="bottomLeft" state="frozen"/>
      <selection pane="bottomLeft" activeCell="I23" sqref="I23"/>
    </sheetView>
  </sheetViews>
  <sheetFormatPr defaultColWidth="7.6640625" defaultRowHeight="15" customHeight="1"/>
  <cols>
    <col min="1" max="2" width="0" hidden="1" customWidth="1"/>
    <col min="3" max="5" width="5.109375" customWidth="1"/>
    <col min="6" max="6" width="29.33203125" customWidth="1"/>
    <col min="7" max="11" width="12.6640625" customWidth="1"/>
  </cols>
  <sheetData>
    <row r="1" spans="1:11" ht="15" customHeight="1">
      <c r="A1" s="1"/>
      <c r="B1" s="32"/>
      <c r="C1" s="83" t="s">
        <v>112</v>
      </c>
      <c r="D1" s="83"/>
      <c r="E1" s="83"/>
      <c r="F1" s="83"/>
      <c r="G1" s="83"/>
      <c r="H1" s="83"/>
      <c r="I1" s="83"/>
      <c r="J1" s="83"/>
      <c r="K1" s="83"/>
    </row>
    <row r="2" spans="1:11" s="26" customFormat="1" ht="40.5" customHeight="1">
      <c r="A2" s="27"/>
      <c r="C2" s="84" t="s">
        <v>113</v>
      </c>
      <c r="D2" s="116"/>
      <c r="E2" s="116"/>
      <c r="F2" s="116"/>
      <c r="G2" s="116"/>
      <c r="H2" s="116"/>
      <c r="I2" s="116"/>
      <c r="J2" s="116"/>
      <c r="K2" s="116"/>
    </row>
    <row r="3" spans="1:11" ht="18" customHeight="1">
      <c r="A3" s="113" t="s">
        <v>4</v>
      </c>
      <c r="B3" s="114"/>
      <c r="C3" s="115"/>
      <c r="D3" s="115"/>
      <c r="E3" s="115"/>
      <c r="F3" s="115"/>
      <c r="G3" s="115"/>
      <c r="H3" s="115"/>
      <c r="I3" s="115"/>
      <c r="J3" s="88"/>
      <c r="K3" s="14" t="s">
        <v>5</v>
      </c>
    </row>
    <row r="4" spans="1:11" ht="19.5" customHeight="1">
      <c r="A4" s="111" t="s">
        <v>54</v>
      </c>
      <c r="B4" s="111" t="s">
        <v>55</v>
      </c>
      <c r="C4" s="95" t="s">
        <v>56</v>
      </c>
      <c r="D4" s="100"/>
      <c r="E4" s="100"/>
      <c r="F4" s="95" t="s">
        <v>57</v>
      </c>
      <c r="G4" s="95" t="s">
        <v>58</v>
      </c>
      <c r="H4" s="95" t="s">
        <v>98</v>
      </c>
      <c r="I4" s="100"/>
      <c r="J4" s="100"/>
      <c r="K4" s="95" t="s">
        <v>99</v>
      </c>
    </row>
    <row r="5" spans="1:11" s="45" customFormat="1" ht="19.5" customHeight="1">
      <c r="A5" s="112"/>
      <c r="B5" s="112"/>
      <c r="C5" s="29" t="s">
        <v>64</v>
      </c>
      <c r="D5" s="29" t="s">
        <v>65</v>
      </c>
      <c r="E5" s="29" t="s">
        <v>66</v>
      </c>
      <c r="F5" s="95"/>
      <c r="G5" s="95"/>
      <c r="H5" s="29" t="s">
        <v>114</v>
      </c>
      <c r="I5" s="29" t="s">
        <v>115</v>
      </c>
      <c r="J5" s="29" t="s">
        <v>116</v>
      </c>
      <c r="K5" s="95"/>
    </row>
    <row r="6" spans="1:11" ht="19.5" customHeight="1">
      <c r="A6" s="21"/>
      <c r="B6" s="21"/>
      <c r="C6" s="24"/>
      <c r="D6" s="24"/>
      <c r="E6" s="24"/>
      <c r="F6" s="21" t="s">
        <v>71</v>
      </c>
      <c r="G6" s="31">
        <f>H6+K6</f>
        <v>3028.3941709999999</v>
      </c>
      <c r="H6" s="31">
        <f>I6+J6</f>
        <v>1221.6341709999999</v>
      </c>
      <c r="I6" s="31">
        <v>1129.3599999999999</v>
      </c>
      <c r="J6" s="31">
        <v>92.274170999999996</v>
      </c>
      <c r="K6" s="31">
        <v>1806.76</v>
      </c>
    </row>
    <row r="7" spans="1:11" ht="19.5" customHeight="1">
      <c r="A7" s="21"/>
      <c r="B7" s="21"/>
      <c r="C7" s="24" t="s">
        <v>72</v>
      </c>
      <c r="D7" s="24"/>
      <c r="E7" s="24"/>
      <c r="F7" s="21" t="s">
        <v>73</v>
      </c>
      <c r="G7" s="31">
        <f>H7+K7</f>
        <v>2768.564171</v>
      </c>
      <c r="H7" s="31">
        <f>I7+J7</f>
        <v>961.804171</v>
      </c>
      <c r="I7" s="31">
        <v>869.53</v>
      </c>
      <c r="J7" s="31">
        <v>92.274170999999996</v>
      </c>
      <c r="K7" s="31">
        <v>1806.76</v>
      </c>
    </row>
    <row r="8" spans="1:11" ht="19.5" customHeight="1">
      <c r="A8" s="21"/>
      <c r="B8" s="21"/>
      <c r="C8" s="24"/>
      <c r="D8" s="24" t="s">
        <v>74</v>
      </c>
      <c r="E8" s="24"/>
      <c r="F8" s="21" t="s">
        <v>75</v>
      </c>
      <c r="G8" s="31">
        <f>H8+K8</f>
        <v>2768.564171</v>
      </c>
      <c r="H8" s="31">
        <f>I8+J8</f>
        <v>961.804171</v>
      </c>
      <c r="I8" s="31">
        <v>869.53</v>
      </c>
      <c r="J8" s="31">
        <v>92.274170999999996</v>
      </c>
      <c r="K8" s="31">
        <v>1806.76</v>
      </c>
    </row>
    <row r="9" spans="1:11" ht="19.5" customHeight="1">
      <c r="A9" s="21"/>
      <c r="B9" s="21"/>
      <c r="C9" s="24"/>
      <c r="D9" s="24"/>
      <c r="E9" s="24" t="s">
        <v>76</v>
      </c>
      <c r="F9" s="21" t="s">
        <v>77</v>
      </c>
      <c r="G9" s="31">
        <f>H9+K9</f>
        <v>961.804171</v>
      </c>
      <c r="H9" s="31">
        <f>I9+J9</f>
        <v>961.804171</v>
      </c>
      <c r="I9" s="31">
        <v>869.53</v>
      </c>
      <c r="J9" s="31">
        <v>92.274170999999996</v>
      </c>
      <c r="K9" s="31">
        <v>0</v>
      </c>
    </row>
    <row r="10" spans="1:11" ht="19.5" customHeight="1">
      <c r="A10" s="21"/>
      <c r="B10" s="21"/>
      <c r="C10" s="24"/>
      <c r="D10" s="24"/>
      <c r="E10" s="24" t="s">
        <v>78</v>
      </c>
      <c r="F10" s="21" t="s">
        <v>79</v>
      </c>
      <c r="G10" s="31">
        <f>H10+K10</f>
        <v>1806.76</v>
      </c>
      <c r="H10" s="31">
        <f>I10+J10</f>
        <v>0</v>
      </c>
      <c r="I10" s="31">
        <v>0</v>
      </c>
      <c r="J10" s="31">
        <v>0</v>
      </c>
      <c r="K10" s="31">
        <v>1806.76</v>
      </c>
    </row>
    <row r="11" spans="1:11" ht="18.75" customHeight="1">
      <c r="C11" s="24">
        <v>208</v>
      </c>
      <c r="D11" s="24"/>
      <c r="E11" s="24"/>
      <c r="F11" s="21" t="s">
        <v>80</v>
      </c>
      <c r="G11" s="31">
        <v>155.79</v>
      </c>
      <c r="H11" s="31">
        <v>155.79</v>
      </c>
      <c r="I11" s="31">
        <v>155.79</v>
      </c>
      <c r="J11" s="31"/>
      <c r="K11" s="31"/>
    </row>
    <row r="12" spans="1:11" ht="18.75" customHeight="1">
      <c r="C12" s="24"/>
      <c r="D12" s="24" t="s">
        <v>81</v>
      </c>
      <c r="E12" s="24"/>
      <c r="F12" s="21" t="s">
        <v>82</v>
      </c>
      <c r="G12" s="31">
        <v>155.79</v>
      </c>
      <c r="H12" s="31">
        <v>155.79</v>
      </c>
      <c r="I12" s="31">
        <v>155.79</v>
      </c>
      <c r="J12" s="31"/>
      <c r="K12" s="31"/>
    </row>
    <row r="13" spans="1:11" ht="18.75" customHeight="1">
      <c r="C13" s="24"/>
      <c r="D13" s="24"/>
      <c r="E13" s="24" t="s">
        <v>81</v>
      </c>
      <c r="F13" s="21" t="s">
        <v>83</v>
      </c>
      <c r="G13" s="31">
        <v>103.86</v>
      </c>
      <c r="H13" s="31">
        <v>103.86</v>
      </c>
      <c r="I13" s="31">
        <v>103.86</v>
      </c>
      <c r="J13" s="31"/>
      <c r="K13" s="31"/>
    </row>
    <row r="14" spans="1:11" ht="18.75" customHeight="1">
      <c r="C14" s="24"/>
      <c r="D14" s="24"/>
      <c r="E14" s="24" t="s">
        <v>84</v>
      </c>
      <c r="F14" s="21" t="s">
        <v>85</v>
      </c>
      <c r="G14" s="31">
        <v>51.93</v>
      </c>
      <c r="H14" s="31">
        <v>51.93</v>
      </c>
      <c r="I14" s="31">
        <v>51.93</v>
      </c>
      <c r="J14" s="31"/>
      <c r="K14" s="31"/>
    </row>
    <row r="15" spans="1:11" ht="18.75" customHeight="1">
      <c r="C15" s="24" t="s">
        <v>91</v>
      </c>
      <c r="D15" s="24"/>
      <c r="E15" s="24"/>
      <c r="F15" s="21" t="s">
        <v>92</v>
      </c>
      <c r="G15" s="31">
        <v>104.04</v>
      </c>
      <c r="H15" s="31">
        <v>104.04</v>
      </c>
      <c r="I15" s="31">
        <v>104.04</v>
      </c>
      <c r="J15" s="31"/>
      <c r="K15" s="31"/>
    </row>
    <row r="16" spans="1:11" ht="18.75" customHeight="1">
      <c r="C16" s="24"/>
      <c r="D16" s="24" t="s">
        <v>78</v>
      </c>
      <c r="E16" s="24"/>
      <c r="F16" s="21" t="s">
        <v>93</v>
      </c>
      <c r="G16" s="31">
        <v>104.04</v>
      </c>
      <c r="H16" s="31">
        <v>104.04</v>
      </c>
      <c r="I16" s="31">
        <v>104.04</v>
      </c>
      <c r="J16" s="31"/>
      <c r="K16" s="31"/>
    </row>
    <row r="17" spans="3:11" ht="18.75" customHeight="1">
      <c r="C17" s="24"/>
      <c r="D17" s="24"/>
      <c r="E17" s="24" t="s">
        <v>76</v>
      </c>
      <c r="F17" s="21" t="s">
        <v>94</v>
      </c>
      <c r="G17" s="31">
        <v>104.04</v>
      </c>
      <c r="H17" s="31">
        <v>104.04</v>
      </c>
      <c r="I17" s="31">
        <v>104.04</v>
      </c>
      <c r="J17" s="31"/>
      <c r="K17" s="31"/>
    </row>
  </sheetData>
  <mergeCells count="10">
    <mergeCell ref="A4:A5"/>
    <mergeCell ref="B4:B5"/>
    <mergeCell ref="A3:J3"/>
    <mergeCell ref="C2:K2"/>
    <mergeCell ref="C1:K1"/>
    <mergeCell ref="C4:E4"/>
    <mergeCell ref="H4:J4"/>
    <mergeCell ref="F4:F5"/>
    <mergeCell ref="G4:G5"/>
    <mergeCell ref="K4:K5"/>
  </mergeCells>
  <phoneticPr fontId="0" type="noConversion"/>
  <pageMargins left="0.70060688679612526" right="0.70060688679612526" top="0.75198932895510218" bottom="0.75198932895510218" header="0.29926813962891347" footer="0.29926813962891347"/>
  <pageSetup paperSize="9"/>
  <extLst>
    <ext uri="{2D9387EB-5337-4D45-933B-B4D357D02E09}">
      <gutter val="0.0" pos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"/>
  <sheetViews>
    <sheetView workbookViewId="0">
      <selection activeCell="G25" sqref="G25"/>
    </sheetView>
  </sheetViews>
  <sheetFormatPr defaultColWidth="10.109375" defaultRowHeight="14.4"/>
  <cols>
    <col min="1" max="1" width="8.109375" style="71" customWidth="1"/>
    <col min="2" max="2" width="32.6640625" style="71" customWidth="1"/>
    <col min="3" max="3" width="40.88671875" style="71" customWidth="1"/>
    <col min="4" max="6" width="32.6640625" style="71" customWidth="1"/>
    <col min="7" max="16384" width="10.109375" style="72"/>
  </cols>
  <sheetData>
    <row r="1" spans="1:6" ht="15" customHeight="1">
      <c r="A1" s="70"/>
    </row>
    <row r="2" spans="1:6" s="73" customFormat="1" ht="45" customHeight="1">
      <c r="A2" s="117" t="s">
        <v>135</v>
      </c>
      <c r="B2" s="117"/>
      <c r="C2" s="117"/>
      <c r="D2" s="117"/>
      <c r="E2" s="117"/>
      <c r="F2" s="117"/>
    </row>
    <row r="3" spans="1:6" s="71" customFormat="1" ht="22.5" customHeight="1">
      <c r="A3" s="118" t="s">
        <v>120</v>
      </c>
      <c r="B3" s="119"/>
      <c r="C3" s="119"/>
      <c r="D3" s="119"/>
      <c r="E3" s="74" t="s">
        <v>121</v>
      </c>
      <c r="F3" s="75" t="s">
        <v>122</v>
      </c>
    </row>
    <row r="4" spans="1:6" s="71" customFormat="1" ht="22.5" customHeight="1">
      <c r="A4" s="120" t="s">
        <v>123</v>
      </c>
      <c r="B4" s="120" t="s">
        <v>136</v>
      </c>
      <c r="C4" s="120"/>
      <c r="D4" s="120" t="s">
        <v>137</v>
      </c>
      <c r="E4" s="120"/>
      <c r="F4" s="120"/>
    </row>
    <row r="5" spans="1:6" s="71" customFormat="1" ht="22.5" customHeight="1">
      <c r="A5" s="120"/>
      <c r="B5" s="76" t="s">
        <v>56</v>
      </c>
      <c r="C5" s="76" t="s">
        <v>57</v>
      </c>
      <c r="D5" s="76" t="s">
        <v>58</v>
      </c>
      <c r="E5" s="76" t="s">
        <v>138</v>
      </c>
      <c r="F5" s="76" t="s">
        <v>139</v>
      </c>
    </row>
    <row r="6" spans="1:6" s="71" customFormat="1" ht="22.5" customHeight="1">
      <c r="A6" s="76" t="s">
        <v>128</v>
      </c>
      <c r="B6" s="76">
        <v>1</v>
      </c>
      <c r="C6" s="76">
        <v>2</v>
      </c>
      <c r="D6" s="76">
        <v>3</v>
      </c>
      <c r="E6" s="76">
        <v>4</v>
      </c>
      <c r="F6" s="76">
        <v>5</v>
      </c>
    </row>
    <row r="7" spans="1:6" s="80" customFormat="1" ht="22.5" customHeight="1">
      <c r="A7" s="77">
        <v>1</v>
      </c>
      <c r="B7" s="78"/>
      <c r="C7" s="78" t="s">
        <v>58</v>
      </c>
      <c r="D7" s="79">
        <v>1221.6291349999999</v>
      </c>
      <c r="E7" s="79">
        <v>1129.3549640000001</v>
      </c>
      <c r="F7" s="79">
        <v>92.274170999999996</v>
      </c>
    </row>
    <row r="8" spans="1:6" s="80" customFormat="1" ht="22.5" customHeight="1">
      <c r="A8" s="77">
        <v>2</v>
      </c>
      <c r="B8" s="78">
        <v>301</v>
      </c>
      <c r="C8" s="78" t="s">
        <v>140</v>
      </c>
      <c r="D8" s="79">
        <v>1143.394832</v>
      </c>
      <c r="E8" s="79">
        <v>1123.4448319999999</v>
      </c>
      <c r="F8" s="79">
        <v>19.95</v>
      </c>
    </row>
    <row r="9" spans="1:6" ht="22.5" customHeight="1">
      <c r="A9" s="77">
        <v>3</v>
      </c>
      <c r="B9" s="78">
        <v>30101</v>
      </c>
      <c r="C9" s="78" t="s">
        <v>141</v>
      </c>
      <c r="D9" s="79">
        <v>216.45840000000001</v>
      </c>
      <c r="E9" s="79">
        <v>216.45840000000001</v>
      </c>
      <c r="F9" s="79">
        <v>0</v>
      </c>
    </row>
    <row r="10" spans="1:6" ht="22.5" customHeight="1">
      <c r="A10" s="77">
        <v>4</v>
      </c>
      <c r="B10" s="78">
        <v>30102</v>
      </c>
      <c r="C10" s="78" t="s">
        <v>142</v>
      </c>
      <c r="D10" s="79">
        <v>261.8064</v>
      </c>
      <c r="E10" s="79">
        <v>261.8064</v>
      </c>
      <c r="F10" s="79">
        <v>0</v>
      </c>
    </row>
    <row r="11" spans="1:6" ht="22.5" customHeight="1">
      <c r="A11" s="77">
        <v>5</v>
      </c>
      <c r="B11" s="78">
        <v>30103</v>
      </c>
      <c r="C11" s="78" t="s">
        <v>143</v>
      </c>
      <c r="D11" s="79">
        <v>14.713800000000001</v>
      </c>
      <c r="E11" s="79">
        <v>12.7638</v>
      </c>
      <c r="F11" s="79">
        <v>1.95</v>
      </c>
    </row>
    <row r="12" spans="1:6" ht="22.5" customHeight="1">
      <c r="A12" s="77">
        <v>6</v>
      </c>
      <c r="B12" s="78">
        <v>30106</v>
      </c>
      <c r="C12" s="78" t="s">
        <v>144</v>
      </c>
      <c r="D12" s="79">
        <v>18</v>
      </c>
      <c r="E12" s="79">
        <v>0</v>
      </c>
      <c r="F12" s="79">
        <v>18</v>
      </c>
    </row>
    <row r="13" spans="1:6" ht="22.5" customHeight="1">
      <c r="A13" s="77">
        <v>7</v>
      </c>
      <c r="B13" s="78">
        <v>30107</v>
      </c>
      <c r="C13" s="78" t="s">
        <v>145</v>
      </c>
      <c r="D13" s="79">
        <v>309.2312</v>
      </c>
      <c r="E13" s="79">
        <v>309.2312</v>
      </c>
      <c r="F13" s="79">
        <v>0</v>
      </c>
    </row>
    <row r="14" spans="1:6" ht="22.5" customHeight="1">
      <c r="A14" s="77">
        <v>8</v>
      </c>
      <c r="B14" s="78">
        <v>30108</v>
      </c>
      <c r="C14" s="78" t="s">
        <v>146</v>
      </c>
      <c r="D14" s="79">
        <v>103.857792</v>
      </c>
      <c r="E14" s="79">
        <v>103.857792</v>
      </c>
      <c r="F14" s="79">
        <v>0</v>
      </c>
    </row>
    <row r="15" spans="1:6" ht="22.5" customHeight="1">
      <c r="A15" s="77">
        <v>9</v>
      </c>
      <c r="B15" s="78">
        <v>30109</v>
      </c>
      <c r="C15" s="78" t="s">
        <v>147</v>
      </c>
      <c r="D15" s="79">
        <v>51.928896000000002</v>
      </c>
      <c r="E15" s="79">
        <v>51.928896000000002</v>
      </c>
      <c r="F15" s="79">
        <v>0</v>
      </c>
    </row>
    <row r="16" spans="1:6" ht="22.5" customHeight="1">
      <c r="A16" s="77">
        <v>10</v>
      </c>
      <c r="B16" s="78">
        <v>30110</v>
      </c>
      <c r="C16" s="78" t="s">
        <v>148</v>
      </c>
      <c r="D16" s="79">
        <v>60.367331999999998</v>
      </c>
      <c r="E16" s="79">
        <v>60.367331999999998</v>
      </c>
      <c r="F16" s="79">
        <v>0</v>
      </c>
    </row>
    <row r="17" spans="1:6" ht="22.5" customHeight="1">
      <c r="A17" s="77">
        <v>11</v>
      </c>
      <c r="B17" s="78">
        <v>30112</v>
      </c>
      <c r="C17" s="78" t="s">
        <v>149</v>
      </c>
      <c r="D17" s="79">
        <v>2.9946120000000001</v>
      </c>
      <c r="E17" s="79">
        <v>2.9946120000000001</v>
      </c>
      <c r="F17" s="79">
        <v>0</v>
      </c>
    </row>
    <row r="18" spans="1:6" ht="22.5" customHeight="1">
      <c r="A18" s="77">
        <v>12</v>
      </c>
      <c r="B18" s="78">
        <v>30113</v>
      </c>
      <c r="C18" s="78" t="s">
        <v>94</v>
      </c>
      <c r="D18" s="79">
        <v>104.0364</v>
      </c>
      <c r="E18" s="79">
        <v>104.0364</v>
      </c>
      <c r="F18" s="79">
        <v>0</v>
      </c>
    </row>
    <row r="19" spans="1:6" ht="22.5" customHeight="1">
      <c r="A19" s="77">
        <v>13</v>
      </c>
      <c r="B19" s="78">
        <v>302</v>
      </c>
      <c r="C19" s="78" t="s">
        <v>150</v>
      </c>
      <c r="D19" s="79">
        <v>62.404170999999998</v>
      </c>
      <c r="E19" s="79">
        <v>0</v>
      </c>
      <c r="F19" s="79">
        <v>62.404170999999998</v>
      </c>
    </row>
    <row r="20" spans="1:6" ht="22.5" customHeight="1">
      <c r="A20" s="77">
        <v>14</v>
      </c>
      <c r="B20" s="78">
        <v>30201</v>
      </c>
      <c r="C20" s="78" t="s">
        <v>151</v>
      </c>
      <c r="D20" s="79">
        <v>2.8</v>
      </c>
      <c r="E20" s="79">
        <v>0</v>
      </c>
      <c r="F20" s="79">
        <v>2.8</v>
      </c>
    </row>
    <row r="21" spans="1:6" ht="22.5" customHeight="1">
      <c r="A21" s="77">
        <v>15</v>
      </c>
      <c r="B21" s="78">
        <v>30207</v>
      </c>
      <c r="C21" s="78" t="s">
        <v>152</v>
      </c>
      <c r="D21" s="79">
        <v>2</v>
      </c>
      <c r="E21" s="79">
        <v>0</v>
      </c>
      <c r="F21" s="79">
        <v>2</v>
      </c>
    </row>
    <row r="22" spans="1:6" ht="22.5" customHeight="1">
      <c r="A22" s="77">
        <v>16</v>
      </c>
      <c r="B22" s="78">
        <v>30211</v>
      </c>
      <c r="C22" s="78" t="s">
        <v>153</v>
      </c>
      <c r="D22" s="79">
        <v>1</v>
      </c>
      <c r="E22" s="79">
        <v>0</v>
      </c>
      <c r="F22" s="79">
        <v>1</v>
      </c>
    </row>
    <row r="23" spans="1:6" ht="22.5" customHeight="1">
      <c r="A23" s="77">
        <v>17</v>
      </c>
      <c r="B23" s="78">
        <v>30215</v>
      </c>
      <c r="C23" s="78" t="s">
        <v>154</v>
      </c>
      <c r="D23" s="79">
        <v>0.2</v>
      </c>
      <c r="E23" s="79">
        <v>0</v>
      </c>
      <c r="F23" s="79">
        <v>0.2</v>
      </c>
    </row>
    <row r="24" spans="1:6" ht="22.5" customHeight="1">
      <c r="A24" s="77">
        <v>18</v>
      </c>
      <c r="B24" s="78">
        <v>30217</v>
      </c>
      <c r="C24" s="78" t="s">
        <v>155</v>
      </c>
      <c r="D24" s="79">
        <v>0.18</v>
      </c>
      <c r="E24" s="79">
        <v>0</v>
      </c>
      <c r="F24" s="79">
        <v>0.18</v>
      </c>
    </row>
    <row r="25" spans="1:6" ht="22.5" customHeight="1">
      <c r="A25" s="77">
        <v>19</v>
      </c>
      <c r="B25" s="78">
        <v>30226</v>
      </c>
      <c r="C25" s="78" t="s">
        <v>156</v>
      </c>
      <c r="D25" s="79">
        <v>0.2</v>
      </c>
      <c r="E25" s="79">
        <v>0</v>
      </c>
      <c r="F25" s="79">
        <v>0.2</v>
      </c>
    </row>
    <row r="26" spans="1:6" ht="22.5" customHeight="1">
      <c r="A26" s="77">
        <v>20</v>
      </c>
      <c r="B26" s="78">
        <v>30228</v>
      </c>
      <c r="C26" s="78" t="s">
        <v>157</v>
      </c>
      <c r="D26" s="79">
        <v>9.2505839999999999</v>
      </c>
      <c r="E26" s="79">
        <v>0</v>
      </c>
      <c r="F26" s="79">
        <v>9.2505839999999999</v>
      </c>
    </row>
    <row r="27" spans="1:6" ht="22.5" customHeight="1">
      <c r="A27" s="77">
        <v>21</v>
      </c>
      <c r="B27" s="78">
        <v>30231</v>
      </c>
      <c r="C27" s="78" t="s">
        <v>158</v>
      </c>
      <c r="D27" s="79">
        <v>5</v>
      </c>
      <c r="E27" s="79">
        <v>0</v>
      </c>
      <c r="F27" s="79">
        <v>5</v>
      </c>
    </row>
    <row r="28" spans="1:6" ht="22.5" customHeight="1">
      <c r="A28" s="77">
        <v>22</v>
      </c>
      <c r="B28" s="78">
        <v>30239</v>
      </c>
      <c r="C28" s="78" t="s">
        <v>159</v>
      </c>
      <c r="D28" s="79">
        <v>33.223999999999997</v>
      </c>
      <c r="E28" s="79">
        <v>0</v>
      </c>
      <c r="F28" s="79">
        <v>33.223999999999997</v>
      </c>
    </row>
    <row r="29" spans="1:6" ht="22.5" customHeight="1">
      <c r="A29" s="77">
        <v>23</v>
      </c>
      <c r="B29" s="78">
        <v>30299</v>
      </c>
      <c r="C29" s="78" t="s">
        <v>160</v>
      </c>
      <c r="D29" s="79">
        <v>8.5495870000000007</v>
      </c>
      <c r="E29" s="79">
        <v>0</v>
      </c>
      <c r="F29" s="79">
        <v>8.5495870000000007</v>
      </c>
    </row>
    <row r="30" spans="1:6" ht="22.5" customHeight="1">
      <c r="A30" s="77">
        <v>24</v>
      </c>
      <c r="B30" s="78">
        <v>303</v>
      </c>
      <c r="C30" s="78" t="s">
        <v>161</v>
      </c>
      <c r="D30" s="79">
        <v>15.830132000000001</v>
      </c>
      <c r="E30" s="79">
        <v>5.9101319999999999</v>
      </c>
      <c r="F30" s="79">
        <v>9.92</v>
      </c>
    </row>
    <row r="31" spans="1:6" ht="22.5" customHeight="1">
      <c r="A31" s="77">
        <v>25</v>
      </c>
      <c r="B31" s="78">
        <v>30302</v>
      </c>
      <c r="C31" s="78" t="s">
        <v>162</v>
      </c>
      <c r="D31" s="79">
        <v>7.92</v>
      </c>
      <c r="E31" s="79">
        <v>0</v>
      </c>
      <c r="F31" s="79">
        <v>7.92</v>
      </c>
    </row>
    <row r="32" spans="1:6" ht="22.5" customHeight="1">
      <c r="A32" s="77">
        <v>26</v>
      </c>
      <c r="B32" s="78">
        <v>30307</v>
      </c>
      <c r="C32" s="78" t="s">
        <v>163</v>
      </c>
      <c r="D32" s="79">
        <v>5.9101319999999999</v>
      </c>
      <c r="E32" s="79">
        <v>5.9101319999999999</v>
      </c>
      <c r="F32" s="79">
        <v>0</v>
      </c>
    </row>
    <row r="33" spans="1:6" s="80" customFormat="1" ht="22.5" customHeight="1">
      <c r="A33" s="77">
        <v>27</v>
      </c>
      <c r="B33" s="78">
        <v>30399</v>
      </c>
      <c r="C33" s="78" t="s">
        <v>164</v>
      </c>
      <c r="D33" s="79">
        <v>2</v>
      </c>
      <c r="E33" s="79">
        <v>0</v>
      </c>
      <c r="F33" s="79">
        <v>2</v>
      </c>
    </row>
  </sheetData>
  <mergeCells count="5">
    <mergeCell ref="A2:F2"/>
    <mergeCell ref="A3:D3"/>
    <mergeCell ref="A4:A5"/>
    <mergeCell ref="B4:C4"/>
    <mergeCell ref="D4:F4"/>
  </mergeCells>
  <phoneticPr fontId="20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workbookViewId="0">
      <selection activeCell="G26" sqref="G26"/>
    </sheetView>
  </sheetViews>
  <sheetFormatPr defaultColWidth="10.109375" defaultRowHeight="14.4"/>
  <cols>
    <col min="1" max="1" width="8.109375" style="71" customWidth="1"/>
    <col min="2" max="2" width="32.6640625" style="71" customWidth="1"/>
    <col min="3" max="3" width="49" style="71" customWidth="1"/>
    <col min="4" max="6" width="32.6640625" style="71" customWidth="1"/>
    <col min="7" max="16384" width="10.109375" style="72"/>
  </cols>
  <sheetData>
    <row r="1" spans="1:6" ht="15" customHeight="1">
      <c r="A1" s="70"/>
    </row>
    <row r="2" spans="1:6" s="71" customFormat="1" ht="45" customHeight="1">
      <c r="A2" s="117" t="s">
        <v>165</v>
      </c>
      <c r="B2" s="117"/>
      <c r="C2" s="117"/>
      <c r="D2" s="117"/>
      <c r="E2" s="117"/>
      <c r="F2" s="117"/>
    </row>
    <row r="3" spans="1:6" s="71" customFormat="1" ht="22.5" customHeight="1">
      <c r="A3" s="118" t="s">
        <v>120</v>
      </c>
      <c r="B3" s="119"/>
      <c r="C3" s="119"/>
      <c r="D3" s="119"/>
      <c r="E3" s="74" t="s">
        <v>121</v>
      </c>
      <c r="F3" s="75" t="s">
        <v>122</v>
      </c>
    </row>
    <row r="4" spans="1:6" s="71" customFormat="1" ht="22.5" customHeight="1">
      <c r="A4" s="120" t="s">
        <v>123</v>
      </c>
      <c r="B4" s="120" t="s">
        <v>166</v>
      </c>
      <c r="C4" s="120"/>
      <c r="D4" s="120" t="s">
        <v>167</v>
      </c>
      <c r="E4" s="120"/>
      <c r="F4" s="120"/>
    </row>
    <row r="5" spans="1:6" s="71" customFormat="1" ht="22.5" customHeight="1">
      <c r="A5" s="120"/>
      <c r="B5" s="76" t="s">
        <v>56</v>
      </c>
      <c r="C5" s="76" t="s">
        <v>57</v>
      </c>
      <c r="D5" s="76" t="s">
        <v>58</v>
      </c>
      <c r="E5" s="76" t="s">
        <v>138</v>
      </c>
      <c r="F5" s="76" t="s">
        <v>139</v>
      </c>
    </row>
    <row r="6" spans="1:6" s="71" customFormat="1" ht="22.5" customHeight="1">
      <c r="A6" s="76" t="s">
        <v>128</v>
      </c>
      <c r="B6" s="76">
        <v>1</v>
      </c>
      <c r="C6" s="76">
        <v>2</v>
      </c>
      <c r="D6" s="76">
        <v>3</v>
      </c>
      <c r="E6" s="76">
        <v>4</v>
      </c>
      <c r="F6" s="76">
        <v>5</v>
      </c>
    </row>
    <row r="7" spans="1:6" s="80" customFormat="1" ht="22.5" customHeight="1">
      <c r="A7" s="77">
        <v>1</v>
      </c>
      <c r="B7" s="78"/>
      <c r="C7" s="78" t="s">
        <v>58</v>
      </c>
      <c r="D7" s="79">
        <v>1221.6291349999999</v>
      </c>
      <c r="E7" s="79">
        <v>1129.3549640000001</v>
      </c>
      <c r="F7" s="79">
        <v>92.274170999999996</v>
      </c>
    </row>
    <row r="8" spans="1:6" s="80" customFormat="1" ht="22.5" customHeight="1">
      <c r="A8" s="77">
        <v>2</v>
      </c>
      <c r="B8" s="78">
        <v>501</v>
      </c>
      <c r="C8" s="78" t="s">
        <v>168</v>
      </c>
      <c r="D8" s="79">
        <v>1143.394832</v>
      </c>
      <c r="E8" s="79">
        <v>1123.4448319999999</v>
      </c>
      <c r="F8" s="79">
        <v>19.95</v>
      </c>
    </row>
    <row r="9" spans="1:6" ht="22.5" customHeight="1">
      <c r="A9" s="77">
        <v>3</v>
      </c>
      <c r="B9" s="78">
        <v>50101</v>
      </c>
      <c r="C9" s="78" t="s">
        <v>169</v>
      </c>
      <c r="D9" s="79">
        <v>802.20979999999997</v>
      </c>
      <c r="E9" s="79">
        <v>800.25980000000004</v>
      </c>
      <c r="F9" s="79">
        <v>1.95</v>
      </c>
    </row>
    <row r="10" spans="1:6" ht="22.5" customHeight="1">
      <c r="A10" s="77">
        <v>4</v>
      </c>
      <c r="B10" s="78">
        <v>50102</v>
      </c>
      <c r="C10" s="78" t="s">
        <v>170</v>
      </c>
      <c r="D10" s="79">
        <v>219.14863199999999</v>
      </c>
      <c r="E10" s="79">
        <v>219.14863199999999</v>
      </c>
      <c r="F10" s="79">
        <v>0</v>
      </c>
    </row>
    <row r="11" spans="1:6" ht="22.5" customHeight="1">
      <c r="A11" s="77">
        <v>5</v>
      </c>
      <c r="B11" s="78">
        <v>50103</v>
      </c>
      <c r="C11" s="78" t="s">
        <v>94</v>
      </c>
      <c r="D11" s="79">
        <v>104.0364</v>
      </c>
      <c r="E11" s="79">
        <v>104.0364</v>
      </c>
      <c r="F11" s="79">
        <v>0</v>
      </c>
    </row>
    <row r="12" spans="1:6" ht="22.5" customHeight="1">
      <c r="A12" s="77">
        <v>6</v>
      </c>
      <c r="B12" s="78">
        <v>50199</v>
      </c>
      <c r="C12" s="78" t="s">
        <v>171</v>
      </c>
      <c r="D12" s="79">
        <v>18</v>
      </c>
      <c r="E12" s="79">
        <v>0</v>
      </c>
      <c r="F12" s="79">
        <v>18</v>
      </c>
    </row>
    <row r="13" spans="1:6" ht="22.5" customHeight="1">
      <c r="A13" s="77">
        <v>7</v>
      </c>
      <c r="B13" s="78">
        <v>502</v>
      </c>
      <c r="C13" s="78" t="s">
        <v>172</v>
      </c>
      <c r="D13" s="79">
        <v>62.404170999999998</v>
      </c>
      <c r="E13" s="79">
        <v>0</v>
      </c>
      <c r="F13" s="79">
        <v>62.404170999999998</v>
      </c>
    </row>
    <row r="14" spans="1:6" ht="22.5" customHeight="1">
      <c r="A14" s="77">
        <v>8</v>
      </c>
      <c r="B14" s="78">
        <v>50201</v>
      </c>
      <c r="C14" s="78" t="s">
        <v>173</v>
      </c>
      <c r="D14" s="79">
        <v>48.274583999999997</v>
      </c>
      <c r="E14" s="79">
        <v>0</v>
      </c>
      <c r="F14" s="79">
        <v>48.274583999999997</v>
      </c>
    </row>
    <row r="15" spans="1:6" ht="22.5" customHeight="1">
      <c r="A15" s="77">
        <v>9</v>
      </c>
      <c r="B15" s="78">
        <v>50202</v>
      </c>
      <c r="C15" s="78" t="s">
        <v>154</v>
      </c>
      <c r="D15" s="79">
        <v>0.2</v>
      </c>
      <c r="E15" s="79">
        <v>0</v>
      </c>
      <c r="F15" s="79">
        <v>0.2</v>
      </c>
    </row>
    <row r="16" spans="1:6" ht="22.5" customHeight="1">
      <c r="A16" s="77">
        <v>10</v>
      </c>
      <c r="B16" s="78">
        <v>50205</v>
      </c>
      <c r="C16" s="78" t="s">
        <v>174</v>
      </c>
      <c r="D16" s="79">
        <v>0.2</v>
      </c>
      <c r="E16" s="79">
        <v>0</v>
      </c>
      <c r="F16" s="79">
        <v>0.2</v>
      </c>
    </row>
    <row r="17" spans="1:6" ht="22.5" customHeight="1">
      <c r="A17" s="77">
        <v>11</v>
      </c>
      <c r="B17" s="78">
        <v>50206</v>
      </c>
      <c r="C17" s="78" t="s">
        <v>155</v>
      </c>
      <c r="D17" s="79">
        <v>0.18</v>
      </c>
      <c r="E17" s="79">
        <v>0</v>
      </c>
      <c r="F17" s="79">
        <v>0.18</v>
      </c>
    </row>
    <row r="18" spans="1:6" ht="22.5" customHeight="1">
      <c r="A18" s="77">
        <v>12</v>
      </c>
      <c r="B18" s="78">
        <v>50208</v>
      </c>
      <c r="C18" s="78" t="s">
        <v>158</v>
      </c>
      <c r="D18" s="79">
        <v>5</v>
      </c>
      <c r="E18" s="79">
        <v>0</v>
      </c>
      <c r="F18" s="79">
        <v>5</v>
      </c>
    </row>
    <row r="19" spans="1:6" ht="22.5" customHeight="1">
      <c r="A19" s="77">
        <v>13</v>
      </c>
      <c r="B19" s="78">
        <v>50299</v>
      </c>
      <c r="C19" s="78" t="s">
        <v>160</v>
      </c>
      <c r="D19" s="79">
        <v>8.5495870000000007</v>
      </c>
      <c r="E19" s="79">
        <v>0</v>
      </c>
      <c r="F19" s="79">
        <v>8.5495870000000007</v>
      </c>
    </row>
    <row r="20" spans="1:6" ht="22.5" customHeight="1">
      <c r="A20" s="77">
        <v>14</v>
      </c>
      <c r="B20" s="78">
        <v>509</v>
      </c>
      <c r="C20" s="78" t="s">
        <v>161</v>
      </c>
      <c r="D20" s="79">
        <v>15.830132000000001</v>
      </c>
      <c r="E20" s="79">
        <v>5.9101319999999999</v>
      </c>
      <c r="F20" s="79">
        <v>9.92</v>
      </c>
    </row>
    <row r="21" spans="1:6" ht="22.5" customHeight="1">
      <c r="A21" s="77">
        <v>15</v>
      </c>
      <c r="B21" s="78">
        <v>50901</v>
      </c>
      <c r="C21" s="78" t="s">
        <v>175</v>
      </c>
      <c r="D21" s="79">
        <v>5.9101319999999999</v>
      </c>
      <c r="E21" s="79">
        <v>5.9101319999999999</v>
      </c>
      <c r="F21" s="79">
        <v>0</v>
      </c>
    </row>
    <row r="22" spans="1:6" ht="22.5" customHeight="1">
      <c r="A22" s="77">
        <v>16</v>
      </c>
      <c r="B22" s="78">
        <v>50905</v>
      </c>
      <c r="C22" s="78" t="s">
        <v>176</v>
      </c>
      <c r="D22" s="79">
        <v>7.92</v>
      </c>
      <c r="E22" s="79">
        <v>0</v>
      </c>
      <c r="F22" s="79">
        <v>7.92</v>
      </c>
    </row>
    <row r="23" spans="1:6" s="80" customFormat="1" ht="22.5" customHeight="1">
      <c r="A23" s="77">
        <v>17</v>
      </c>
      <c r="B23" s="78">
        <v>50999</v>
      </c>
      <c r="C23" s="78" t="s">
        <v>164</v>
      </c>
      <c r="D23" s="79">
        <v>2</v>
      </c>
      <c r="E23" s="79">
        <v>0</v>
      </c>
      <c r="F23" s="79">
        <v>2</v>
      </c>
    </row>
  </sheetData>
  <mergeCells count="5">
    <mergeCell ref="A2:F2"/>
    <mergeCell ref="A3:D3"/>
    <mergeCell ref="A4:A5"/>
    <mergeCell ref="B4:C4"/>
    <mergeCell ref="D4:F4"/>
  </mergeCells>
  <phoneticPr fontId="20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"/>
  <sheetViews>
    <sheetView topLeftCell="C1" zoomScaleNormal="100" workbookViewId="0">
      <selection activeCell="V36" sqref="V36"/>
    </sheetView>
  </sheetViews>
  <sheetFormatPr defaultColWidth="7.6640625" defaultRowHeight="15" customHeight="1"/>
  <cols>
    <col min="1" max="2" width="0" hidden="1" customWidth="1"/>
    <col min="3" max="5" width="5.109375" customWidth="1"/>
    <col min="6" max="6" width="29.33203125" customWidth="1"/>
    <col min="7" max="11" width="12.6640625" customWidth="1"/>
  </cols>
  <sheetData>
    <row r="1" spans="1:11" ht="15" customHeight="1">
      <c r="A1" s="1"/>
      <c r="B1" s="32"/>
      <c r="C1" s="83" t="s">
        <v>117</v>
      </c>
      <c r="D1" s="83"/>
      <c r="E1" s="83"/>
      <c r="F1" s="83"/>
      <c r="G1" s="83"/>
      <c r="H1" s="83"/>
      <c r="I1" s="83"/>
      <c r="J1" s="83"/>
      <c r="K1" s="83"/>
    </row>
    <row r="2" spans="1:11" s="26" customFormat="1" ht="40.5" customHeight="1">
      <c r="A2" s="27"/>
      <c r="C2" s="84" t="s">
        <v>118</v>
      </c>
      <c r="D2" s="116"/>
      <c r="E2" s="116"/>
      <c r="F2" s="116"/>
      <c r="G2" s="116"/>
      <c r="H2" s="116"/>
      <c r="I2" s="116"/>
      <c r="J2" s="116"/>
      <c r="K2" s="116"/>
    </row>
    <row r="3" spans="1:11" ht="18" customHeight="1">
      <c r="A3" s="113" t="s">
        <v>4</v>
      </c>
      <c r="B3" s="114"/>
      <c r="C3" s="115"/>
      <c r="D3" s="115"/>
      <c r="E3" s="115"/>
      <c r="F3" s="115"/>
      <c r="G3" s="115"/>
      <c r="H3" s="115"/>
      <c r="I3" s="115"/>
      <c r="J3" s="88"/>
      <c r="K3" s="14" t="s">
        <v>5</v>
      </c>
    </row>
    <row r="4" spans="1:11" ht="19.5" customHeight="1">
      <c r="A4" s="111" t="s">
        <v>54</v>
      </c>
      <c r="B4" s="111" t="s">
        <v>55</v>
      </c>
      <c r="C4" s="95" t="s">
        <v>56</v>
      </c>
      <c r="D4" s="100"/>
      <c r="E4" s="100"/>
      <c r="F4" s="95" t="s">
        <v>57</v>
      </c>
      <c r="G4" s="95" t="s">
        <v>58</v>
      </c>
      <c r="H4" s="95" t="s">
        <v>98</v>
      </c>
      <c r="I4" s="100"/>
      <c r="J4" s="100"/>
      <c r="K4" s="95" t="s">
        <v>99</v>
      </c>
    </row>
    <row r="5" spans="1:11" s="45" customFormat="1" ht="19.5" customHeight="1">
      <c r="A5" s="112"/>
      <c r="B5" s="112"/>
      <c r="C5" s="29" t="s">
        <v>64</v>
      </c>
      <c r="D5" s="29" t="s">
        <v>65</v>
      </c>
      <c r="E5" s="29" t="s">
        <v>66</v>
      </c>
      <c r="F5" s="95"/>
      <c r="G5" s="95"/>
      <c r="H5" s="29" t="s">
        <v>114</v>
      </c>
      <c r="I5" s="29" t="s">
        <v>115</v>
      </c>
      <c r="J5" s="29" t="s">
        <v>116</v>
      </c>
      <c r="K5" s="95"/>
    </row>
    <row r="6" spans="1:11" s="11" customFormat="1" ht="19.5" customHeight="1">
      <c r="A6" s="21"/>
      <c r="B6" s="21"/>
      <c r="C6" s="57"/>
      <c r="D6" s="57"/>
      <c r="E6" s="57"/>
      <c r="F6" s="58" t="s">
        <v>58</v>
      </c>
      <c r="G6" s="59">
        <f>SUM(I6:K6)</f>
        <v>370.12</v>
      </c>
      <c r="H6" s="59">
        <f>I6+J6</f>
        <v>0</v>
      </c>
      <c r="I6" s="59">
        <v>0</v>
      </c>
      <c r="J6" s="59">
        <v>0</v>
      </c>
      <c r="K6" s="59">
        <v>370.12</v>
      </c>
    </row>
    <row r="7" spans="1:11" ht="15" customHeight="1">
      <c r="C7" s="60">
        <v>212</v>
      </c>
      <c r="D7" s="60"/>
      <c r="E7" s="60"/>
      <c r="F7" s="21" t="s">
        <v>86</v>
      </c>
      <c r="G7" s="62">
        <v>370.12</v>
      </c>
      <c r="H7" s="62"/>
      <c r="I7" s="62"/>
      <c r="J7" s="62"/>
      <c r="K7" s="62">
        <v>370.12</v>
      </c>
    </row>
    <row r="8" spans="1:11" ht="15" customHeight="1">
      <c r="C8" s="60"/>
      <c r="D8" s="60" t="s">
        <v>87</v>
      </c>
      <c r="E8" s="60"/>
      <c r="F8" s="21" t="s">
        <v>88</v>
      </c>
      <c r="G8" s="62">
        <v>370.12</v>
      </c>
      <c r="H8" s="62"/>
      <c r="I8" s="62"/>
      <c r="J8" s="62"/>
      <c r="K8" s="62">
        <v>370.12</v>
      </c>
    </row>
    <row r="9" spans="1:11" ht="15" customHeight="1">
      <c r="C9" s="60"/>
      <c r="D9" s="60"/>
      <c r="E9" s="60" t="s">
        <v>89</v>
      </c>
      <c r="F9" s="21" t="s">
        <v>90</v>
      </c>
      <c r="G9" s="62">
        <v>370.12</v>
      </c>
      <c r="H9" s="62"/>
      <c r="I9" s="62"/>
      <c r="J9" s="62"/>
      <c r="K9" s="62">
        <v>370.12</v>
      </c>
    </row>
  </sheetData>
  <mergeCells count="10">
    <mergeCell ref="A4:A5"/>
    <mergeCell ref="B4:B5"/>
    <mergeCell ref="A3:J3"/>
    <mergeCell ref="C2:K2"/>
    <mergeCell ref="C1:K1"/>
    <mergeCell ref="C4:E4"/>
    <mergeCell ref="H4:J4"/>
    <mergeCell ref="F4:F5"/>
    <mergeCell ref="G4:G5"/>
    <mergeCell ref="K4:K5"/>
  </mergeCells>
  <phoneticPr fontId="0" type="noConversion"/>
  <pageMargins left="0.70060688679612526" right="0.70060688679612526" top="0.75198932895510218" bottom="0.75198932895510218" header="0.29926813962891347" footer="0.29926813962891347"/>
  <pageSetup paperSize="9"/>
  <extLst>
    <ext uri="{2D9387EB-5337-4D45-933B-B4D357D02E09}">
      <gutter val="0.0" pos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TotalTime>3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00 - 预算批复封面</vt:lpstr>
      <vt:lpstr>01 - 收支预算总表</vt:lpstr>
      <vt:lpstr>02 - 收入预算总表</vt:lpstr>
      <vt:lpstr>03 - 支出预算总表</vt:lpstr>
      <vt:lpstr>04 - 财政拨款收支预算表</vt:lpstr>
      <vt:lpstr>05 - 一般公共预算支出表</vt:lpstr>
      <vt:lpstr>06- 一般公共预算财政拨款基本支出表（部门经济分类）</vt:lpstr>
      <vt:lpstr>07- 一般公共预算财政拨款基本支出表（政府经济分类）</vt:lpstr>
      <vt:lpstr>08 - 政府性基金预算支出表</vt:lpstr>
      <vt:lpstr>09-部门预算财政拨款“三公”经费支出表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cp:revision>0</cp:revision>
  <dcterms:created xsi:type="dcterms:W3CDTF">2025-03-03T08:25:03Z</dcterms:created>
  <dcterms:modified xsi:type="dcterms:W3CDTF">2025-03-14T07:44:38Z</dcterms:modified>
</cp:coreProperties>
</file>