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6" activeTab="6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一般公共预算财政拨款基本支出表（部门经济分类）" sheetId="10" r:id="rId7"/>
    <sheet name="一般公共预算财政拨款基本支出表（政府经济分类）" sheetId="11" r:id="rId8"/>
    <sheet name="07 - 政府性基金预算支出表" sheetId="8" r:id="rId9"/>
    <sheet name="08 - 部门预算财政拨款三公经费支出表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<sst xmlns="http://schemas.openxmlformats.org/spreadsheetml/2006/main" count="324" uniqueCount="163">
  <si>
    <t>部门预算批复表</t>
  </si>
  <si>
    <t>二〇二五年二月</t>
  </si>
  <si>
    <t>部门预算批复表1</t>
  </si>
  <si>
    <t>收支预算总表</t>
  </si>
  <si>
    <t>部门（单位）：青岛西海岸新区招才中心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</si>
  <si>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</si>
  <si>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</si>
  <si>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</si>
  <si>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</si>
  <si>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</si>
  <si>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</si>
  <si>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</si>
  <si>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</si>
  <si>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</si>
  <si>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</si>
  <si>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</si>
  <si>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</si>
  <si>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</si>
  <si>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</si>
  <si>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</si>
  <si>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</si>
  <si>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</si>
  <si>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</si>
  <si>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</si>
  <si>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</si>
  <si>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</si>
  <si>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</si>
  <si>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</si>
  <si>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</si>
  <si>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</si>
  <si>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</si>
  <si>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</si>
  <si>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</si>
  <si>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</si>
  <si>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</si>
  <si>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</si>
  <si>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</si>
  <si>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</si>
  <si>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</si>
  <si>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</si>
  <si>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</si>
  <si>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</si>
  <si>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</si>
  <si>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</si>
  <si>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</si>
  <si>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</si>
  <si>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</si>
  <si>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</si>
  <si>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</si>
  <si>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</si>
  <si>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</si>
  <si>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</si>
  <si>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</si>
  <si>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</si>
  <si>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</si>
  <si>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</si>
  <si>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</si>
  <si>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</si>
  <si>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</si>
  <si>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</si>
  <si>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</si>
  <si>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</si>
  <si>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</si>
  <si>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</si>
  <si>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</si>
  <si>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</si>
  <si>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</si>
  <si>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</si>
  <si>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</si>
  <si>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</si>
  <si>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</si>
  <si>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</si>
  <si>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208</t>
  </si>
  <si>
    <t>社会保障和就业支出</t>
  </si>
  <si>
    <t>01</t>
  </si>
  <si>
    <t>　人力资源和社会保障管理事务</t>
  </si>
  <si>
    <t>16</t>
  </si>
  <si>
    <t>　　引进人才费用</t>
  </si>
  <si>
    <t>50</t>
  </si>
  <si>
    <t>　　事业运行</t>
  </si>
  <si>
    <t>　行政事业单位养老支出</t>
  </si>
  <si>
    <t>05</t>
  </si>
  <si>
    <t>　　机关事业单位基本养老保险缴费支出</t>
  </si>
  <si>
    <t>06</t>
  </si>
  <si>
    <t>　　机关事业单位职业年金缴费支出</t>
  </si>
  <si>
    <t>212</t>
  </si>
  <si>
    <t>城乡社区支出</t>
  </si>
  <si>
    <t>08</t>
  </si>
  <si>
    <t>国有土地使用权出让收入安排的支出</t>
  </si>
  <si>
    <t>03</t>
  </si>
  <si>
    <t>城市建设支出</t>
  </si>
  <si>
    <t>住房保障支出</t>
  </si>
  <si>
    <t>02</t>
  </si>
  <si>
    <t>　　住房改革支出</t>
  </si>
  <si>
    <t>　　住房公积金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</si>
  <si>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</si>
  <si>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</si>
  <si>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</si>
  <si>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</si>
  <si>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</si>
  <si>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</si>
  <si>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</si>
  <si>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</si>
  <si>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</si>
  <si>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</si>
  <si>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</si>
  <si>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</si>
  <si>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</si>
  <si>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</si>
  <si>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</si>
  <si>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</si>
  <si>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</si>
  <si>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</si>
  <si>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</si>
  <si>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</si>
  <si>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</si>
  <si>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</si>
  <si>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一般公共预算财政拨款基本支出表（部门经济分类）</t>
  </si>
  <si>
    <t>预算年度：2025</t>
  </si>
  <si>
    <t>金额单位：万元</t>
  </si>
  <si>
    <t>序号</t>
  </si>
  <si>
    <t>支出部门经济分类科目</t>
  </si>
  <si>
    <t>一般公共预算基本支出</t>
  </si>
  <si>
    <t>人员经费</t>
  </si>
  <si>
    <t>公用经费</t>
  </si>
  <si>
    <t>栏次</t>
  </si>
  <si>
    <t>工资福利支出</t>
  </si>
  <si>
    <t>基本工资</t>
  </si>
  <si>
    <t>津贴补贴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</si>
  <si>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</si>
  <si>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</si>
  <si>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</si>
  <si>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</si>
  <si>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</si>
  <si>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</si>
  <si>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</si>
  <si>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商品和服务支出</t>
  </si>
  <si>
    <t>办公费</t>
  </si>
  <si>
    <t>邮电费</t>
  </si>
  <si>
    <t>因公出国（境）费用</t>
  </si>
  <si>
    <t>工会经费</t>
  </si>
  <si>
    <t>公务用车运行维护费</t>
  </si>
  <si>
    <t>其他交通费用</t>
  </si>
  <si>
    <t>其他商品和服务支出</t>
  </si>
  <si>
    <t>对个人和家庭的补助</t>
  </si>
  <si>
    <t>其他对个人和家庭的补助</t>
  </si>
  <si>
    <t>一般公共预算财政拨款基本支出表（政府经济分类）</t>
  </si>
  <si>
    <t>政府经济分类科目</t>
  </si>
  <si>
    <t>本年一般公共预算基本支出</t>
  </si>
  <si>
    <t>对事业单位经常性补助</t>
  </si>
  <si>
    <t>部门预算批复表7</t>
  </si>
  <si>
    <t>政府性基金预算支出表</t>
  </si>
  <si>
    <t>部门预算财政拨款“三公”经费支出表</t>
  </si>
  <si>
    <t>资金性质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</si>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</sst>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  <numFmt numFmtId="177" formatCode="#,##0.0_ ;\-#,##0.0;;"/>
    <numFmt numFmtId="178" formatCode="#,##0_ ;\-#,##0;;"/>
    <numFmt numFmtId="179" formatCode="#,##0.00_ "/>
    <numFmt numFmtId="180" formatCode="\ #,##0.00;\ \-#,##0.00;\ &quot;&quot;??;@"/>
    <numFmt numFmtId="181" formatCode="\ #,##0.00_ ;\-#,##0.00;;"/>
  </numFmts>
  <fonts count="45">
    <font>
      <sz val="11"/>
      <color rgb="FF000000"/>
      <name val="Calibri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name val="Calibri"/>
      <charset val="134"/>
    </font>
    <font>
      <b/>
      <sz val="20"/>
      <name val="宋体"/>
      <charset val="134"/>
    </font>
    <font>
      <sz val="10"/>
      <name val="黑体"/>
      <charset val="134"/>
    </font>
    <font>
      <sz val="18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20"/>
      <name val="宋体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8"/>
      <color rgb="FF000000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4" borderId="1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21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6" borderId="21" applyNumberFormat="0" applyAlignment="0" applyProtection="0">
      <alignment vertical="center"/>
    </xf>
    <xf numFmtId="0" fontId="37" fillId="7" borderId="23" applyNumberFormat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</cellStyleXfs>
  <cellXfs count="141">
    <xf numFmtId="0" fontId="0" fillId="0" borderId="0" xfId="0" applyAlignment="1">
      <alignment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>
      <alignment vertical="top"/>
    </xf>
    <xf numFmtId="0" fontId="11" fillId="0" borderId="0" xfId="0" applyFont="1">
      <alignment vertical="top"/>
    </xf>
    <xf numFmtId="0" fontId="1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176" fontId="2" fillId="0" borderId="7" xfId="0" applyNumberFormat="1" applyFont="1" applyFill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left" vertical="center"/>
    </xf>
    <xf numFmtId="177" fontId="2" fillId="0" borderId="8" xfId="0" applyNumberFormat="1" applyFont="1" applyFill="1" applyBorder="1" applyAlignment="1">
      <alignment horizontal="left" vertical="center"/>
    </xf>
    <xf numFmtId="176" fontId="2" fillId="0" borderId="8" xfId="0" applyNumberFormat="1" applyFont="1" applyFill="1" applyBorder="1" applyAlignment="1">
      <alignment horizontal="left" vertical="center"/>
    </xf>
    <xf numFmtId="178" fontId="2" fillId="0" borderId="8" xfId="0" applyNumberFormat="1" applyFont="1" applyFill="1" applyBorder="1" applyAlignment="1">
      <alignment horizontal="left" vertical="center"/>
    </xf>
    <xf numFmtId="0" fontId="13" fillId="0" borderId="8" xfId="0" applyFont="1" applyBorder="1" applyAlignment="1">
      <alignment vertical="center"/>
    </xf>
    <xf numFmtId="179" fontId="14" fillId="0" borderId="8" xfId="0" applyNumberFormat="1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/>
    </xf>
    <xf numFmtId="177" fontId="2" fillId="0" borderId="7" xfId="0" applyNumberFormat="1" applyFont="1" applyFill="1" applyBorder="1" applyAlignment="1">
      <alignment horizontal="lef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0" fontId="9" fillId="0" borderId="0" xfId="0" applyFont="1" applyAlignment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4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left"/>
    </xf>
    <xf numFmtId="0" fontId="15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180" fontId="1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180" fontId="14" fillId="0" borderId="1" xfId="0" applyNumberFormat="1" applyFont="1" applyBorder="1" applyAlignment="1">
      <alignment horizontal="right" vertical="center" wrapText="1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180" fontId="17" fillId="0" borderId="1" xfId="0" applyNumberFormat="1" applyFont="1" applyFill="1" applyBorder="1" applyAlignment="1">
      <alignment horizontal="right" vertical="center"/>
    </xf>
    <xf numFmtId="0" fontId="14" fillId="0" borderId="14" xfId="0" applyFont="1" applyBorder="1" applyAlignment="1">
      <alignment horizontal="left" vertical="center"/>
    </xf>
    <xf numFmtId="180" fontId="17" fillId="0" borderId="15" xfId="0" applyNumberFormat="1" applyFont="1" applyFill="1" applyBorder="1" applyAlignment="1">
      <alignment horizontal="right" vertical="center"/>
    </xf>
    <xf numFmtId="180" fontId="17" fillId="0" borderId="16" xfId="0" applyNumberFormat="1" applyFont="1" applyFill="1" applyBorder="1" applyAlignment="1">
      <alignment horizontal="right" vertical="center"/>
    </xf>
    <xf numFmtId="0" fontId="17" fillId="0" borderId="16" xfId="0" applyFont="1" applyFill="1" applyBorder="1" applyAlignment="1">
      <alignment vertical="center"/>
    </xf>
    <xf numFmtId="0" fontId="15" fillId="0" borderId="1" xfId="0" applyFont="1" applyBorder="1" applyAlignment="1"/>
    <xf numFmtId="0" fontId="2" fillId="0" borderId="16" xfId="0" applyFont="1" applyBorder="1" applyAlignment="1">
      <alignment vertical="top"/>
    </xf>
    <xf numFmtId="180" fontId="14" fillId="0" borderId="1" xfId="0" applyNumberFormat="1" applyFont="1" applyBorder="1" applyAlignment="1"/>
    <xf numFmtId="176" fontId="14" fillId="0" borderId="1" xfId="0" applyNumberFormat="1" applyFont="1" applyBorder="1" applyAlignment="1"/>
    <xf numFmtId="176" fontId="14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9" fillId="0" borderId="0" xfId="0" applyFont="1" applyAlignment="1">
      <alignment horizontal="right" wrapText="1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/>
    </xf>
    <xf numFmtId="49" fontId="2" fillId="0" borderId="7" xfId="0" applyNumberFormat="1" applyFont="1" applyBorder="1" applyAlignment="1">
      <alignment horizontal="left" vertical="center"/>
    </xf>
    <xf numFmtId="0" fontId="18" fillId="0" borderId="7" xfId="0" applyFont="1" applyFill="1" applyBorder="1" applyAlignment="1">
      <alignment horizontal="right" vertical="center"/>
    </xf>
    <xf numFmtId="0" fontId="18" fillId="0" borderId="8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right" vertical="center"/>
    </xf>
    <xf numFmtId="0" fontId="18" fillId="0" borderId="8" xfId="0" applyFont="1" applyFill="1" applyBorder="1" applyAlignment="1">
      <alignment horizontal="justify" vertical="top"/>
    </xf>
    <xf numFmtId="0" fontId="13" fillId="0" borderId="8" xfId="0" applyFont="1" applyBorder="1" applyAlignment="1">
      <alignment vertical="top"/>
    </xf>
    <xf numFmtId="49" fontId="19" fillId="0" borderId="8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" fillId="0" borderId="0" xfId="0" applyFont="1" applyAlignment="1">
      <alignment horizontal="right" vertical="center" wrapText="1"/>
    </xf>
    <xf numFmtId="176" fontId="2" fillId="0" borderId="7" xfId="0" applyNumberFormat="1" applyFont="1" applyBorder="1" applyAlignment="1">
      <alignment horizontal="right" vertical="center" wrapText="1"/>
    </xf>
    <xf numFmtId="176" fontId="2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vertical="top" wrapText="1"/>
    </xf>
    <xf numFmtId="0" fontId="5" fillId="0" borderId="0" xfId="0" applyFont="1" applyAlignment="1">
      <alignment horizontal="right"/>
    </xf>
    <xf numFmtId="0" fontId="8" fillId="0" borderId="0" xfId="0" applyFont="1" applyAlignment="1">
      <alignment vertical="top"/>
    </xf>
    <xf numFmtId="181" fontId="2" fillId="0" borderId="1" xfId="0" applyNumberFormat="1" applyFont="1" applyBorder="1" applyAlignment="1">
      <alignment horizontal="right" vertical="center"/>
    </xf>
    <xf numFmtId="0" fontId="18" fillId="0" borderId="7" xfId="0" applyFont="1" applyFill="1" applyBorder="1" applyAlignment="1">
      <alignment horizontal="left" vertical="center" wrapText="1"/>
    </xf>
    <xf numFmtId="181" fontId="19" fillId="0" borderId="8" xfId="0" applyNumberFormat="1" applyFont="1" applyFill="1" applyBorder="1" applyAlignment="1">
      <alignment horizontal="right" vertical="center"/>
    </xf>
    <xf numFmtId="176" fontId="19" fillId="0" borderId="8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13" fillId="0" borderId="7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49" fontId="2" fillId="3" borderId="1" xfId="0" applyNumberFormat="1" applyFont="1" applyFill="1" applyBorder="1" applyAlignment="1">
      <alignment horizontal="left" vertical="center"/>
    </xf>
    <xf numFmtId="180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80" fontId="2" fillId="0" borderId="16" xfId="0" applyNumberFormat="1" applyFont="1" applyBorder="1" applyAlignment="1">
      <alignment horizontal="right" vertical="center"/>
    </xf>
    <xf numFmtId="49" fontId="20" fillId="0" borderId="1" xfId="0" applyNumberFormat="1" applyFont="1" applyBorder="1" applyAlignment="1">
      <alignment horizontal="center" vertical="center"/>
    </xf>
    <xf numFmtId="180" fontId="2" fillId="0" borderId="17" xfId="0" applyNumberFormat="1" applyFont="1" applyBorder="1" applyAlignment="1">
      <alignment horizontal="right" vertical="center"/>
    </xf>
    <xf numFmtId="0" fontId="21" fillId="0" borderId="0" xfId="0" applyFont="1" applyAlignment="1"/>
    <xf numFmtId="0" fontId="22" fillId="0" borderId="0" xfId="0" applyFont="1" applyAlignment="1">
      <alignment horizontal="left" vertical="center"/>
    </xf>
    <xf numFmtId="0" fontId="23" fillId="3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3" fillId="0" borderId="8" xfId="0" applyFont="1" applyBorder="1" applyAlignment="1" quotePrefix="1">
      <alignment vertical="top"/>
    </xf>
    <xf numFmtId="0" fontId="13" fillId="0" borderId="8" xfId="0" applyFont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showGridLines="0" workbookViewId="0">
      <selection activeCell="J19" sqref="J19"/>
    </sheetView>
  </sheetViews>
  <sheetFormatPr defaultColWidth="8.71428571428571" defaultRowHeight="15" customHeight="1"/>
  <sheetData>
    <row r="1" ht="25.5" customHeight="1" spans="1:16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</row>
    <row r="2" ht="25.5" customHeight="1" spans="1:16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7"/>
    </row>
    <row r="3" ht="25.5" customHeight="1" spans="1:16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7"/>
    </row>
    <row r="4" ht="25.5" customHeight="1" spans="1:16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7"/>
    </row>
    <row r="5" ht="25.5" customHeight="1" spans="1:16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7"/>
    </row>
    <row r="6" ht="46.5" customHeight="1" spans="1:16">
      <c r="A6" s="139" t="s">
        <v>0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</row>
    <row r="7" ht="25.5" customHeight="1" spans="1:16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7"/>
    </row>
    <row r="8" ht="25.5" customHeight="1" spans="1:16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7"/>
    </row>
    <row r="9" ht="25.5" customHeight="1" spans="1:16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7"/>
    </row>
    <row r="10" ht="25.5" customHeight="1" spans="1:16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7"/>
    </row>
    <row r="11" ht="30" customHeight="1" spans="1:16">
      <c r="A11" s="138"/>
      <c r="B11" s="138"/>
      <c r="C11" s="138"/>
      <c r="D11" s="138"/>
      <c r="E11" s="138"/>
      <c r="F11" s="138"/>
      <c r="G11" s="140" t="s">
        <v>1</v>
      </c>
      <c r="H11" s="140"/>
      <c r="I11" s="140"/>
      <c r="J11" s="140"/>
      <c r="K11" s="138"/>
      <c r="L11" s="138"/>
      <c r="M11" s="138"/>
      <c r="N11" s="138"/>
      <c r="O11" s="138"/>
      <c r="P11" s="137"/>
    </row>
    <row r="12" ht="25.5" customHeight="1" spans="1:16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7"/>
    </row>
    <row r="13" ht="25.5" customHeight="1" spans="1:16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7"/>
    </row>
    <row r="14" ht="25.5" customHeight="1" spans="1:16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7"/>
    </row>
    <row r="15" ht="25.5" customHeight="1" spans="1:16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7"/>
    </row>
    <row r="16" ht="25.5" customHeight="1" spans="1:16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7"/>
    </row>
    <row r="17" ht="25.5" customHeight="1" spans="1:16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7"/>
    </row>
    <row r="18" ht="25.5" customHeight="1" spans="1:16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7"/>
    </row>
    <row r="19" ht="25.5" customHeight="1" spans="1:16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7"/>
    </row>
  </sheetData>
  <mergeCells count="2">
    <mergeCell ref="A6:P6"/>
    <mergeCell ref="G11:J11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pane ySplit="1" topLeftCell="A2" activePane="bottomLeft" state="frozen"/>
      <selection/>
      <selection pane="bottomLeft" activeCell="A4" sqref="A4:F5"/>
    </sheetView>
  </sheetViews>
  <sheetFormatPr defaultColWidth="8.78095238095238" defaultRowHeight="15" customHeight="1" outlineLevelCol="5"/>
  <cols>
    <col min="1" max="1" width="21.447619047619" style="1" customWidth="1"/>
    <col min="2" max="2" width="35.6666666666667" style="1" customWidth="1"/>
    <col min="3" max="6" width="28.552380952381" style="4" customWidth="1"/>
    <col min="7" max="16384" width="8.78095238095238" style="5"/>
  </cols>
  <sheetData>
    <row r="1" customHeight="1" spans="1:1">
      <c r="A1" s="6"/>
    </row>
    <row r="2" s="1" customFormat="1" ht="45" customHeight="1" spans="1:6">
      <c r="A2" s="7" t="s">
        <v>152</v>
      </c>
      <c r="B2" s="7"/>
      <c r="C2" s="7"/>
      <c r="D2" s="7"/>
      <c r="E2" s="7"/>
      <c r="F2" s="7"/>
    </row>
    <row r="3" s="2" customFormat="1" ht="22.5" customHeight="1" spans="1:6">
      <c r="A3" s="8" t="s">
        <v>4</v>
      </c>
      <c r="B3" s="9"/>
      <c r="C3" s="9"/>
      <c r="D3" s="9"/>
      <c r="E3" s="10" t="s">
        <v>118</v>
      </c>
      <c r="F3" s="11" t="s">
        <v>119</v>
      </c>
    </row>
    <row r="4" s="1" customFormat="1" ht="22.5" customHeight="1" spans="1:6">
      <c r="A4" s="12" t="s">
        <v>120</v>
      </c>
      <c r="B4" s="12" t="s">
        <v>104</v>
      </c>
      <c r="C4" s="12" t="s">
        <v>153</v>
      </c>
      <c r="D4" s="12"/>
      <c r="E4" s="12"/>
      <c r="F4" s="12"/>
    </row>
    <row r="5" s="1" customFormat="1" ht="22.5" customHeight="1" spans="1:6">
      <c r="A5" s="12"/>
      <c r="B5" s="12"/>
      <c r="C5" s="12" t="s">
        <v>58</v>
      </c>
      <c r="D5" s="12" t="s">
        <v>154</v>
      </c>
      <c r="E5" s="12" t="s">
        <v>155</v>
      </c>
      <c r="F5" s="12" t="s">
        <v>156</v>
      </c>
    </row>
    <row r="6" s="1" customFormat="1" ht="22.5" customHeight="1" spans="1:6">
      <c r="A6" s="12" t="s">
        <v>125</v>
      </c>
      <c r="B6" s="12">
        <v>1</v>
      </c>
      <c r="C6" s="12">
        <v>2</v>
      </c>
      <c r="D6" s="12">
        <v>3</v>
      </c>
      <c r="E6" s="12">
        <v>4</v>
      </c>
      <c r="F6" s="12">
        <v>5</v>
      </c>
    </row>
    <row r="7" s="3" customFormat="1" ht="22.5" customHeight="1" spans="1:6">
      <c r="A7" s="13">
        <v>1</v>
      </c>
      <c r="B7" s="14" t="s">
        <v>58</v>
      </c>
      <c r="C7" s="15">
        <f t="shared" ref="C7:C13" si="0">SUM(D7,E7,F7)</f>
        <v>8.2</v>
      </c>
      <c r="D7" s="15">
        <f t="shared" ref="D7:F7" si="1">D8</f>
        <v>8.2</v>
      </c>
      <c r="E7" s="15">
        <f t="shared" si="1"/>
        <v>0</v>
      </c>
      <c r="F7" s="15">
        <f t="shared" si="1"/>
        <v>0</v>
      </c>
    </row>
    <row r="8" s="3" customFormat="1" ht="22.5" customHeight="1" spans="1:6">
      <c r="A8" s="13">
        <v>2</v>
      </c>
      <c r="B8" s="14" t="s">
        <v>157</v>
      </c>
      <c r="C8" s="15">
        <f t="shared" si="0"/>
        <v>8.2</v>
      </c>
      <c r="D8" s="15">
        <f t="shared" ref="D8:F8" si="2">SUM(D9,D11,D12,D13)</f>
        <v>8.2</v>
      </c>
      <c r="E8" s="15">
        <f t="shared" si="2"/>
        <v>0</v>
      </c>
      <c r="F8" s="15">
        <f t="shared" si="2"/>
        <v>0</v>
      </c>
    </row>
    <row r="9" s="3" customFormat="1" ht="22.5" customHeight="1" spans="1:6">
      <c r="A9" s="13">
        <v>3</v>
      </c>
      <c r="B9" s="14" t="s">
        <v>158</v>
      </c>
      <c r="C9" s="15">
        <f t="shared" si="0"/>
        <v>3</v>
      </c>
      <c r="D9" s="15">
        <v>3</v>
      </c>
      <c r="E9" s="15">
        <v>0</v>
      </c>
      <c r="F9" s="15">
        <v>0</v>
      </c>
    </row>
    <row r="10" s="3" customFormat="1" ht="22.5" customHeight="1" spans="1:6">
      <c r="A10" s="13">
        <v>4</v>
      </c>
      <c r="B10" s="14" t="s">
        <v>159</v>
      </c>
      <c r="C10" s="15">
        <f t="shared" si="0"/>
        <v>2.5</v>
      </c>
      <c r="D10" s="15">
        <f t="shared" ref="D10:F10" si="3">SUM(D11,D12)</f>
        <v>2.5</v>
      </c>
      <c r="E10" s="15">
        <f t="shared" si="3"/>
        <v>0</v>
      </c>
      <c r="F10" s="15">
        <f t="shared" si="3"/>
        <v>0</v>
      </c>
    </row>
    <row r="11" s="3" customFormat="1" ht="22.5" customHeight="1" spans="1:6">
      <c r="A11" s="13">
        <v>5</v>
      </c>
      <c r="B11" s="14" t="s">
        <v>160</v>
      </c>
      <c r="C11" s="15">
        <f t="shared" si="0"/>
        <v>0</v>
      </c>
      <c r="D11" s="15">
        <v>0</v>
      </c>
      <c r="E11" s="15">
        <v>0</v>
      </c>
      <c r="F11" s="15">
        <v>0</v>
      </c>
    </row>
    <row r="12" s="3" customFormat="1" ht="22.5" customHeight="1" spans="1:6">
      <c r="A12" s="13">
        <v>6</v>
      </c>
      <c r="B12" s="14" t="s">
        <v>161</v>
      </c>
      <c r="C12" s="15">
        <f t="shared" si="0"/>
        <v>2.5</v>
      </c>
      <c r="D12" s="15">
        <v>2.5</v>
      </c>
      <c r="E12" s="15">
        <v>0</v>
      </c>
      <c r="F12" s="15">
        <v>0</v>
      </c>
    </row>
    <row r="13" s="3" customFormat="1" ht="22.5" customHeight="1" spans="1:6">
      <c r="A13" s="13">
        <v>7</v>
      </c>
      <c r="B13" s="14" t="s">
        <v>162</v>
      </c>
      <c r="C13" s="15">
        <f t="shared" si="0"/>
        <v>2.7</v>
      </c>
      <c r="D13" s="15">
        <v>2.7</v>
      </c>
      <c r="E13" s="15">
        <v>0</v>
      </c>
      <c r="F13" s="15">
        <v>0</v>
      </c>
    </row>
    <row r="14" s="3" customFormat="1" ht="22.5" customHeight="1" spans="1:6">
      <c r="A14" s="13"/>
      <c r="B14" s="14"/>
      <c r="C14" s="14"/>
      <c r="D14" s="14"/>
      <c r="E14" s="14"/>
      <c r="F14" s="14"/>
    </row>
  </sheetData>
  <mergeCells count="5">
    <mergeCell ref="A2:F2"/>
    <mergeCell ref="A3:D3"/>
    <mergeCell ref="C4:F4"/>
    <mergeCell ref="A4:A5"/>
    <mergeCell ref="B4:B5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pane ySplit="5" topLeftCell="A6" activePane="bottomLeft" state="frozen"/>
      <selection/>
      <selection pane="bottomLeft" activeCell="A3" sqref="A3:C3"/>
    </sheetView>
  </sheetViews>
  <sheetFormatPr defaultColWidth="8.71428571428571" defaultRowHeight="15" customHeight="1" outlineLevelCol="3"/>
  <cols>
    <col min="1" max="1" width="34.2857142857143" customWidth="1"/>
    <col min="2" max="2" width="18.5714285714286" customWidth="1"/>
    <col min="3" max="3" width="34.2857142857143" customWidth="1"/>
    <col min="4" max="4" width="18.5714285714286" customWidth="1"/>
  </cols>
  <sheetData>
    <row r="1" s="18" customFormat="1" customHeight="1" spans="1:4">
      <c r="A1" s="20" t="s">
        <v>2</v>
      </c>
      <c r="B1" s="20"/>
      <c r="C1" s="20"/>
      <c r="D1" s="20"/>
    </row>
    <row r="2" s="96" customFormat="1" ht="40.5" customHeight="1" spans="1:4">
      <c r="A2" s="22" t="s">
        <v>3</v>
      </c>
      <c r="B2" s="118"/>
      <c r="C2" s="118"/>
      <c r="D2" s="118"/>
    </row>
    <row r="3" s="18" customFormat="1" ht="21" customHeight="1" spans="1:4">
      <c r="A3" s="31" t="s">
        <v>4</v>
      </c>
      <c r="B3" s="31"/>
      <c r="C3" s="128"/>
      <c r="D3" s="32" t="s">
        <v>5</v>
      </c>
    </row>
    <row r="4" s="126" customFormat="1" ht="21" customHeight="1" spans="1:4">
      <c r="A4" s="129" t="s">
        <v>6</v>
      </c>
      <c r="B4" s="130"/>
      <c r="C4" s="129" t="s">
        <v>7</v>
      </c>
      <c r="D4" s="130"/>
    </row>
    <row r="5" s="127" customFormat="1" ht="21" customHeight="1" spans="1:4">
      <c r="A5" s="129" t="s">
        <v>8</v>
      </c>
      <c r="B5" s="129" t="s">
        <v>9</v>
      </c>
      <c r="C5" s="129" t="s">
        <v>8</v>
      </c>
      <c r="D5" s="129" t="s">
        <v>9</v>
      </c>
    </row>
    <row r="6" ht="21" customHeight="1" spans="1:4">
      <c r="A6" s="131" t="s">
        <v>10</v>
      </c>
      <c r="B6" s="132">
        <v>929.249842</v>
      </c>
      <c r="C6" s="133" t="s">
        <v>11</v>
      </c>
      <c r="D6" s="132"/>
    </row>
    <row r="7" s="18" customFormat="1" ht="21" customHeight="1" spans="1:4">
      <c r="A7" s="29" t="s">
        <v>12</v>
      </c>
      <c r="B7" s="132">
        <v>529.249842</v>
      </c>
      <c r="C7" s="133" t="s">
        <v>13</v>
      </c>
      <c r="D7" s="132"/>
    </row>
    <row r="8" s="18" customFormat="1" ht="21" customHeight="1" spans="1:4">
      <c r="A8" s="29" t="s">
        <v>14</v>
      </c>
      <c r="B8" s="132">
        <v>400</v>
      </c>
      <c r="C8" s="133" t="s">
        <v>15</v>
      </c>
      <c r="D8" s="132"/>
    </row>
    <row r="9" s="18" customFormat="1" ht="21" customHeight="1" spans="1:4">
      <c r="A9" s="29" t="s">
        <v>16</v>
      </c>
      <c r="B9" s="132"/>
      <c r="C9" s="133" t="s">
        <v>17</v>
      </c>
      <c r="D9" s="132"/>
    </row>
    <row r="10" s="18" customFormat="1" ht="21" customHeight="1" spans="1:4">
      <c r="A10" s="29" t="s">
        <v>18</v>
      </c>
      <c r="B10" s="132"/>
      <c r="C10" s="133" t="s">
        <v>19</v>
      </c>
      <c r="D10" s="132"/>
    </row>
    <row r="11" s="18" customFormat="1" ht="21" customHeight="1" spans="1:4">
      <c r="A11" s="29" t="s">
        <v>20</v>
      </c>
      <c r="B11" s="132"/>
      <c r="C11" s="133" t="s">
        <v>21</v>
      </c>
      <c r="D11" s="132"/>
    </row>
    <row r="12" s="18" customFormat="1" ht="21" customHeight="1" spans="1:4">
      <c r="A12" s="29" t="s">
        <v>22</v>
      </c>
      <c r="B12" s="132"/>
      <c r="C12" s="133" t="s">
        <v>23</v>
      </c>
      <c r="D12" s="132"/>
    </row>
    <row r="13" s="18" customFormat="1" ht="21" customHeight="1" spans="1:4">
      <c r="A13" s="29" t="s">
        <v>24</v>
      </c>
      <c r="B13" s="132"/>
      <c r="C13" s="133" t="s">
        <v>25</v>
      </c>
      <c r="D13" s="86">
        <v>483.8</v>
      </c>
    </row>
    <row r="14" s="18" customFormat="1" ht="21" customHeight="1" spans="1:4">
      <c r="A14" s="29"/>
      <c r="B14" s="132"/>
      <c r="C14" s="133" t="s">
        <v>26</v>
      </c>
      <c r="D14" s="88"/>
    </row>
    <row r="15" s="18" customFormat="1" ht="21" customHeight="1" spans="1:4">
      <c r="A15" s="29"/>
      <c r="B15" s="132"/>
      <c r="C15" s="133" t="s">
        <v>27</v>
      </c>
      <c r="D15" s="89"/>
    </row>
    <row r="16" s="18" customFormat="1" ht="21" customHeight="1" spans="1:4">
      <c r="A16" s="29"/>
      <c r="B16" s="132"/>
      <c r="C16" s="133" t="s">
        <v>28</v>
      </c>
      <c r="D16" s="90"/>
    </row>
    <row r="17" s="18" customFormat="1" ht="21" customHeight="1" spans="1:4">
      <c r="A17" s="29"/>
      <c r="B17" s="132"/>
      <c r="C17" s="133" t="s">
        <v>29</v>
      </c>
      <c r="D17" s="89">
        <v>400</v>
      </c>
    </row>
    <row r="18" s="18" customFormat="1" ht="21" customHeight="1" spans="1:4">
      <c r="A18" s="29"/>
      <c r="B18" s="132"/>
      <c r="C18" s="133" t="s">
        <v>30</v>
      </c>
      <c r="D18" s="89"/>
    </row>
    <row r="19" s="18" customFormat="1" ht="21" customHeight="1" spans="1:4">
      <c r="A19" s="29"/>
      <c r="B19" s="132"/>
      <c r="C19" s="133" t="s">
        <v>31</v>
      </c>
      <c r="D19" s="89"/>
    </row>
    <row r="20" s="18" customFormat="1" ht="21" customHeight="1" spans="1:4">
      <c r="A20" s="29"/>
      <c r="B20" s="132"/>
      <c r="C20" s="133" t="s">
        <v>32</v>
      </c>
      <c r="D20" s="89"/>
    </row>
    <row r="21" s="18" customFormat="1" ht="21" customHeight="1" spans="1:4">
      <c r="A21" s="29"/>
      <c r="B21" s="132"/>
      <c r="C21" s="133" t="s">
        <v>33</v>
      </c>
      <c r="D21" s="89"/>
    </row>
    <row r="22" s="18" customFormat="1" ht="21" customHeight="1" spans="1:4">
      <c r="A22" s="29"/>
      <c r="B22" s="132"/>
      <c r="C22" s="133" t="s">
        <v>34</v>
      </c>
      <c r="D22" s="90"/>
    </row>
    <row r="23" s="18" customFormat="1" ht="21" customHeight="1" spans="1:4">
      <c r="A23" s="29"/>
      <c r="B23" s="132"/>
      <c r="C23" s="133" t="s">
        <v>35</v>
      </c>
      <c r="D23" s="89"/>
    </row>
    <row r="24" s="18" customFormat="1" ht="21" customHeight="1" spans="1:4">
      <c r="A24" s="29"/>
      <c r="B24" s="132"/>
      <c r="C24" s="133" t="s">
        <v>36</v>
      </c>
      <c r="D24" s="89">
        <v>45.45</v>
      </c>
    </row>
    <row r="25" s="18" customFormat="1" ht="21" customHeight="1" spans="1:4">
      <c r="A25" s="29"/>
      <c r="B25" s="132"/>
      <c r="C25" s="133" t="s">
        <v>37</v>
      </c>
      <c r="D25" s="92"/>
    </row>
    <row r="26" s="18" customFormat="1" ht="21" customHeight="1" spans="1:4">
      <c r="A26" s="29"/>
      <c r="B26" s="132"/>
      <c r="C26" s="133" t="s">
        <v>38</v>
      </c>
      <c r="D26" s="134"/>
    </row>
    <row r="27" s="18" customFormat="1" ht="21" customHeight="1" spans="1:4">
      <c r="A27" s="29"/>
      <c r="B27" s="132"/>
      <c r="C27" s="133" t="s">
        <v>39</v>
      </c>
      <c r="D27" s="134"/>
    </row>
    <row r="28" s="18" customFormat="1" ht="21" customHeight="1" spans="1:4">
      <c r="A28" s="29"/>
      <c r="B28" s="132"/>
      <c r="C28" s="133" t="s">
        <v>40</v>
      </c>
      <c r="D28" s="134">
        <f>ROUND(D30-SUM(D6:D27),2)</f>
        <v>0</v>
      </c>
    </row>
    <row r="29" s="18" customFormat="1" ht="21" customHeight="1" spans="1:4">
      <c r="A29" s="29"/>
      <c r="B29" s="132"/>
      <c r="C29" s="133"/>
      <c r="D29" s="134"/>
    </row>
    <row r="30" s="18" customFormat="1" ht="21" customHeight="1" spans="1:4">
      <c r="A30" s="135" t="s">
        <v>41</v>
      </c>
      <c r="B30" s="132">
        <f>B6+B10+B11+B12+B13+B14+B15</f>
        <v>929.249842</v>
      </c>
      <c r="C30" s="129" t="s">
        <v>42</v>
      </c>
      <c r="D30" s="136">
        <f>D37-D35</f>
        <v>929.249842</v>
      </c>
    </row>
    <row r="31" ht="21" customHeight="1" spans="1:4">
      <c r="A31" s="104"/>
      <c r="B31" s="104"/>
      <c r="C31" s="104"/>
      <c r="D31" s="104"/>
    </row>
    <row r="32" ht="21" customHeight="1" spans="1:4">
      <c r="A32" s="29" t="s">
        <v>43</v>
      </c>
      <c r="B32" s="132"/>
      <c r="C32" s="104"/>
      <c r="D32" s="104"/>
    </row>
    <row r="33" ht="21" customHeight="1" spans="1:4">
      <c r="A33" s="29" t="s">
        <v>44</v>
      </c>
      <c r="B33" s="132"/>
      <c r="C33" s="133" t="s">
        <v>45</v>
      </c>
      <c r="D33" s="104"/>
    </row>
    <row r="34" s="18" customFormat="1" ht="21" customHeight="1" spans="1:4">
      <c r="A34" s="29" t="s">
        <v>46</v>
      </c>
      <c r="B34" s="132"/>
      <c r="C34" s="133" t="s">
        <v>47</v>
      </c>
      <c r="D34" s="132"/>
    </row>
    <row r="35" s="18" customFormat="1" ht="21" customHeight="1" spans="1:4">
      <c r="A35" s="29" t="s">
        <v>48</v>
      </c>
      <c r="B35" s="132"/>
      <c r="C35" s="133" t="s">
        <v>49</v>
      </c>
      <c r="D35" s="132"/>
    </row>
    <row r="36" s="18" customFormat="1" ht="21" customHeight="1" spans="1:4">
      <c r="A36" s="29"/>
      <c r="B36" s="132"/>
      <c r="C36" s="29"/>
      <c r="D36" s="132"/>
    </row>
    <row r="37" s="18" customFormat="1" ht="21" customHeight="1" spans="1:4">
      <c r="A37" s="26" t="s">
        <v>50</v>
      </c>
      <c r="B37" s="132">
        <f>SUM(B30:B35)</f>
        <v>929.249842</v>
      </c>
      <c r="C37" s="26" t="s">
        <v>51</v>
      </c>
      <c r="D37" s="132">
        <v>929.249842</v>
      </c>
    </row>
  </sheetData>
  <mergeCells count="5">
    <mergeCell ref="A1:D1"/>
    <mergeCell ref="A2:D2"/>
    <mergeCell ref="A3:C3"/>
    <mergeCell ref="A4:B4"/>
    <mergeCell ref="C4:D4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workbookViewId="0">
      <pane ySplit="7" topLeftCell="A8" activePane="bottomLeft" state="frozen"/>
      <selection/>
      <selection pane="bottomLeft" activeCell="F12" sqref="F12"/>
    </sheetView>
  </sheetViews>
  <sheetFormatPr defaultColWidth="8.71428571428571" defaultRowHeight="15" customHeight="1"/>
  <cols>
    <col min="1" max="2" width="8.71428571428571" hidden="1" customWidth="1"/>
    <col min="3" max="5" width="5.71428571428571" customWidth="1"/>
    <col min="6" max="6" width="28.5714285714286" customWidth="1"/>
    <col min="7" max="19" width="14.2857142857143" customWidth="1"/>
  </cols>
  <sheetData>
    <row r="1" s="32" customFormat="1" customHeight="1" spans="2:19">
      <c r="B1" s="117"/>
      <c r="C1" s="20" t="s">
        <v>52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="16" customFormat="1" ht="40.5" customHeight="1" spans="1:19">
      <c r="A2" s="21"/>
      <c r="C2" s="22" t="s">
        <v>53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22"/>
      <c r="Q2" s="22"/>
      <c r="R2" s="118"/>
      <c r="S2" s="118"/>
    </row>
    <row r="3" ht="21" customHeight="1" spans="1:19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123"/>
      <c r="Q3" s="123"/>
      <c r="R3" s="31"/>
      <c r="S3" s="31"/>
    </row>
    <row r="4" s="97" customFormat="1" ht="21" customHeight="1" spans="1:19">
      <c r="A4" s="102" t="s">
        <v>54</v>
      </c>
      <c r="B4" s="102" t="s">
        <v>55</v>
      </c>
      <c r="C4" s="27" t="s">
        <v>56</v>
      </c>
      <c r="D4" s="27"/>
      <c r="E4" s="27"/>
      <c r="F4" s="27" t="s">
        <v>57</v>
      </c>
      <c r="G4" s="27" t="s">
        <v>58</v>
      </c>
      <c r="H4" s="27" t="s">
        <v>59</v>
      </c>
      <c r="I4" s="27"/>
      <c r="J4" s="27"/>
      <c r="K4" s="27"/>
      <c r="L4" s="103" t="s">
        <v>60</v>
      </c>
      <c r="M4" s="103" t="s">
        <v>61</v>
      </c>
      <c r="N4" s="103" t="s">
        <v>62</v>
      </c>
      <c r="O4" s="103" t="s">
        <v>63</v>
      </c>
      <c r="P4" s="103" t="s">
        <v>43</v>
      </c>
      <c r="Q4" s="103" t="s">
        <v>44</v>
      </c>
      <c r="R4" s="103" t="s">
        <v>46</v>
      </c>
      <c r="S4" s="125" t="s">
        <v>48</v>
      </c>
    </row>
    <row r="5" s="97" customFormat="1" ht="21" customHeight="1" spans="1:19">
      <c r="A5" s="104"/>
      <c r="B5" s="104"/>
      <c r="C5" s="27" t="s">
        <v>64</v>
      </c>
      <c r="D5" s="27" t="s">
        <v>65</v>
      </c>
      <c r="E5" s="27" t="s">
        <v>66</v>
      </c>
      <c r="F5" s="27"/>
      <c r="G5" s="27"/>
      <c r="H5" s="27" t="s">
        <v>67</v>
      </c>
      <c r="I5" s="103" t="s">
        <v>68</v>
      </c>
      <c r="J5" s="103" t="s">
        <v>69</v>
      </c>
      <c r="K5" s="103" t="s">
        <v>70</v>
      </c>
      <c r="L5" s="103"/>
      <c r="M5" s="103"/>
      <c r="N5" s="103"/>
      <c r="O5" s="103"/>
      <c r="P5" s="103"/>
      <c r="Q5" s="103"/>
      <c r="R5" s="103"/>
      <c r="S5" s="103"/>
    </row>
    <row r="6" s="97" customFormat="1" ht="21" customHeight="1" spans="1:19">
      <c r="A6" s="104"/>
      <c r="B6" s="104"/>
      <c r="C6" s="27"/>
      <c r="D6" s="27"/>
      <c r="E6" s="27"/>
      <c r="F6" s="27"/>
      <c r="G6" s="27"/>
      <c r="H6" s="27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</row>
    <row r="7" s="97" customFormat="1" ht="21" customHeight="1" spans="1:19">
      <c r="A7" s="104"/>
      <c r="B7" s="104"/>
      <c r="C7" s="27"/>
      <c r="D7" s="27"/>
      <c r="E7" s="27"/>
      <c r="F7" s="27"/>
      <c r="G7" s="27"/>
      <c r="H7" s="27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</row>
    <row r="8" s="18" customFormat="1" ht="21" customHeight="1" spans="1:19">
      <c r="A8" s="29"/>
      <c r="B8" s="29"/>
      <c r="C8" s="26"/>
      <c r="D8" s="26"/>
      <c r="E8" s="26"/>
      <c r="F8" s="29" t="s">
        <v>71</v>
      </c>
      <c r="G8" s="119">
        <f>H8+SUM(L8:S8)</f>
        <v>929.249842</v>
      </c>
      <c r="H8" s="119">
        <f>I8+J8+K8</f>
        <v>929.249842</v>
      </c>
      <c r="I8" s="30">
        <v>529.249842</v>
      </c>
      <c r="J8" s="30">
        <v>400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</row>
    <row r="9" customHeight="1" spans="3:19">
      <c r="C9" s="49" t="s">
        <v>72</v>
      </c>
      <c r="D9" s="49"/>
      <c r="E9" s="49"/>
      <c r="F9" s="120" t="s">
        <v>73</v>
      </c>
      <c r="G9" s="106">
        <v>483.8</v>
      </c>
      <c r="H9" s="106">
        <v>483.8</v>
      </c>
      <c r="I9" s="106">
        <v>483.8</v>
      </c>
      <c r="J9" s="124"/>
      <c r="K9" s="124"/>
      <c r="L9" s="124"/>
      <c r="M9" s="124"/>
      <c r="N9" s="124"/>
      <c r="O9" s="124"/>
      <c r="P9" s="124"/>
      <c r="Q9" s="124"/>
      <c r="R9" s="124"/>
      <c r="S9" s="124"/>
    </row>
    <row r="10" customHeight="1" spans="3:19">
      <c r="C10" s="52"/>
      <c r="D10" s="52" t="s">
        <v>74</v>
      </c>
      <c r="E10" s="52"/>
      <c r="F10" s="107" t="s">
        <v>75</v>
      </c>
      <c r="G10" s="108">
        <v>416.86</v>
      </c>
      <c r="H10" s="108">
        <v>416.86</v>
      </c>
      <c r="I10" s="108">
        <v>416.86</v>
      </c>
      <c r="J10" s="110"/>
      <c r="K10" s="110"/>
      <c r="L10" s="110"/>
      <c r="M10" s="110"/>
      <c r="N10" s="110"/>
      <c r="O10" s="110"/>
      <c r="P10" s="110"/>
      <c r="Q10" s="110"/>
      <c r="R10" s="110"/>
      <c r="S10" s="110"/>
    </row>
    <row r="11" customHeight="1" spans="3:19">
      <c r="C11" s="52"/>
      <c r="D11" s="52"/>
      <c r="E11" s="52" t="s">
        <v>76</v>
      </c>
      <c r="F11" s="107" t="s">
        <v>77</v>
      </c>
      <c r="G11" s="108">
        <v>28</v>
      </c>
      <c r="H11" s="108">
        <v>28</v>
      </c>
      <c r="I11" s="108">
        <v>28</v>
      </c>
      <c r="J11" s="110"/>
      <c r="K11" s="110"/>
      <c r="L11" s="110"/>
      <c r="M11" s="110"/>
      <c r="N11" s="110"/>
      <c r="O11" s="110"/>
      <c r="P11" s="110"/>
      <c r="Q11" s="110"/>
      <c r="R11" s="110"/>
      <c r="S11" s="110"/>
    </row>
    <row r="12" customHeight="1" spans="3:19">
      <c r="C12" s="52"/>
      <c r="D12" s="52"/>
      <c r="E12" s="52" t="s">
        <v>78</v>
      </c>
      <c r="F12" s="107" t="s">
        <v>79</v>
      </c>
      <c r="G12" s="108">
        <v>388.86</v>
      </c>
      <c r="H12" s="108">
        <v>388.86</v>
      </c>
      <c r="I12" s="108">
        <v>388.86</v>
      </c>
      <c r="J12" s="110"/>
      <c r="K12" s="110"/>
      <c r="L12" s="110"/>
      <c r="M12" s="110"/>
      <c r="N12" s="110"/>
      <c r="O12" s="110"/>
      <c r="P12" s="110"/>
      <c r="Q12" s="110"/>
      <c r="R12" s="110"/>
      <c r="S12" s="110"/>
    </row>
    <row r="13" customHeight="1" spans="3:19">
      <c r="C13" s="110">
        <v>208</v>
      </c>
      <c r="D13" s="110"/>
      <c r="E13" s="110"/>
      <c r="F13" s="107" t="s">
        <v>80</v>
      </c>
      <c r="G13" s="108">
        <v>66.94</v>
      </c>
      <c r="H13" s="108">
        <v>66.94</v>
      </c>
      <c r="I13" s="108">
        <v>66.94</v>
      </c>
      <c r="J13" s="110"/>
      <c r="K13" s="110"/>
      <c r="L13" s="110"/>
      <c r="M13" s="110"/>
      <c r="N13" s="110"/>
      <c r="O13" s="110"/>
      <c r="P13" s="110"/>
      <c r="Q13" s="110"/>
      <c r="R13" s="110"/>
      <c r="S13" s="110"/>
    </row>
    <row r="14" customHeight="1" spans="3:19">
      <c r="C14" s="110"/>
      <c r="D14" s="141" t="s">
        <v>81</v>
      </c>
      <c r="E14" s="141" t="s">
        <v>81</v>
      </c>
      <c r="F14" s="107" t="s">
        <v>82</v>
      </c>
      <c r="G14" s="108">
        <v>44.63</v>
      </c>
      <c r="H14" s="108">
        <v>44.63</v>
      </c>
      <c r="I14" s="108">
        <v>44.63</v>
      </c>
      <c r="J14" s="110"/>
      <c r="K14" s="110"/>
      <c r="L14" s="110"/>
      <c r="M14" s="110"/>
      <c r="N14" s="110"/>
      <c r="O14" s="110"/>
      <c r="P14" s="110"/>
      <c r="Q14" s="110"/>
      <c r="R14" s="110"/>
      <c r="S14" s="110"/>
    </row>
    <row r="15" customHeight="1" spans="3:19">
      <c r="C15" s="110"/>
      <c r="D15" s="110"/>
      <c r="E15" s="141" t="s">
        <v>83</v>
      </c>
      <c r="F15" s="107" t="s">
        <v>84</v>
      </c>
      <c r="G15" s="108">
        <v>22.31</v>
      </c>
      <c r="H15" s="108">
        <v>22.31</v>
      </c>
      <c r="I15" s="108">
        <v>22.31</v>
      </c>
      <c r="J15" s="110"/>
      <c r="K15" s="110"/>
      <c r="L15" s="110"/>
      <c r="M15" s="110"/>
      <c r="N15" s="110"/>
      <c r="O15" s="110"/>
      <c r="P15" s="110"/>
      <c r="Q15" s="110"/>
      <c r="R15" s="110"/>
      <c r="S15" s="110"/>
    </row>
    <row r="16" customHeight="1" spans="3:19">
      <c r="C16" s="52" t="s">
        <v>85</v>
      </c>
      <c r="D16" s="52"/>
      <c r="E16" s="52"/>
      <c r="F16" s="111" t="s">
        <v>86</v>
      </c>
      <c r="G16" s="121">
        <f t="shared" ref="G16:G18" si="0">H16+SUM(L16:S16)</f>
        <v>400</v>
      </c>
      <c r="H16" s="122">
        <v>400</v>
      </c>
      <c r="I16" s="110"/>
      <c r="J16" s="122">
        <v>400</v>
      </c>
      <c r="K16" s="110"/>
      <c r="L16" s="110"/>
      <c r="M16" s="110"/>
      <c r="N16" s="110"/>
      <c r="O16" s="110"/>
      <c r="P16" s="110"/>
      <c r="Q16" s="110"/>
      <c r="R16" s="110"/>
      <c r="S16" s="110"/>
    </row>
    <row r="17" customHeight="1" spans="3:19">
      <c r="C17" s="52"/>
      <c r="D17" s="52" t="s">
        <v>87</v>
      </c>
      <c r="E17" s="52"/>
      <c r="F17" s="111" t="s">
        <v>88</v>
      </c>
      <c r="G17" s="121">
        <f t="shared" si="0"/>
        <v>400</v>
      </c>
      <c r="H17" s="122">
        <v>400</v>
      </c>
      <c r="I17" s="110"/>
      <c r="J17" s="122">
        <v>400</v>
      </c>
      <c r="K17" s="110"/>
      <c r="L17" s="110"/>
      <c r="M17" s="110"/>
      <c r="N17" s="110"/>
      <c r="O17" s="110"/>
      <c r="P17" s="110"/>
      <c r="Q17" s="110"/>
      <c r="R17" s="110"/>
      <c r="S17" s="110"/>
    </row>
    <row r="18" customHeight="1" spans="3:19">
      <c r="C18" s="52"/>
      <c r="D18" s="52"/>
      <c r="E18" s="52" t="s">
        <v>89</v>
      </c>
      <c r="F18" s="111" t="s">
        <v>90</v>
      </c>
      <c r="G18" s="121">
        <f t="shared" si="0"/>
        <v>400</v>
      </c>
      <c r="H18" s="122">
        <v>400</v>
      </c>
      <c r="I18" s="110"/>
      <c r="J18" s="122">
        <v>400</v>
      </c>
      <c r="K18" s="110"/>
      <c r="L18" s="110"/>
      <c r="M18" s="110"/>
      <c r="N18" s="110"/>
      <c r="O18" s="110"/>
      <c r="P18" s="110"/>
      <c r="Q18" s="110"/>
      <c r="R18" s="110"/>
      <c r="S18" s="110"/>
    </row>
    <row r="19" customHeight="1" spans="3:19">
      <c r="C19" s="110">
        <v>221</v>
      </c>
      <c r="D19" s="110"/>
      <c r="E19" s="110"/>
      <c r="F19" s="107" t="s">
        <v>91</v>
      </c>
      <c r="G19" s="108">
        <v>45.45</v>
      </c>
      <c r="H19" s="108">
        <v>45.45</v>
      </c>
      <c r="I19" s="108">
        <v>45.45</v>
      </c>
      <c r="J19" s="110"/>
      <c r="K19" s="110"/>
      <c r="L19" s="110"/>
      <c r="M19" s="110"/>
      <c r="N19" s="110"/>
      <c r="O19" s="110"/>
      <c r="P19" s="110"/>
      <c r="Q19" s="110"/>
      <c r="R19" s="110"/>
      <c r="S19" s="110"/>
    </row>
    <row r="20" customHeight="1" spans="3:19">
      <c r="C20" s="110"/>
      <c r="D20" s="52" t="s">
        <v>92</v>
      </c>
      <c r="E20" s="110"/>
      <c r="F20" s="107" t="s">
        <v>93</v>
      </c>
      <c r="G20" s="108">
        <v>45.45</v>
      </c>
      <c r="H20" s="108">
        <v>45.45</v>
      </c>
      <c r="I20" s="108">
        <v>45.45</v>
      </c>
      <c r="J20" s="110"/>
      <c r="K20" s="110"/>
      <c r="L20" s="110"/>
      <c r="M20" s="110"/>
      <c r="N20" s="110"/>
      <c r="O20" s="110"/>
      <c r="P20" s="110"/>
      <c r="Q20" s="110"/>
      <c r="R20" s="110"/>
      <c r="S20" s="110"/>
    </row>
    <row r="21" customHeight="1" spans="3:19">
      <c r="C21" s="110"/>
      <c r="D21" s="110"/>
      <c r="E21" s="52" t="s">
        <v>74</v>
      </c>
      <c r="F21" s="107" t="s">
        <v>94</v>
      </c>
      <c r="G21" s="108">
        <v>45.45</v>
      </c>
      <c r="H21" s="108">
        <v>45.45</v>
      </c>
      <c r="I21" s="108">
        <v>45.45</v>
      </c>
      <c r="J21" s="110"/>
      <c r="K21" s="110"/>
      <c r="L21" s="110"/>
      <c r="M21" s="110"/>
      <c r="N21" s="110"/>
      <c r="O21" s="110"/>
      <c r="P21" s="110"/>
      <c r="Q21" s="110"/>
      <c r="R21" s="110"/>
      <c r="S21" s="110"/>
    </row>
  </sheetData>
  <mergeCells count="24">
    <mergeCell ref="C1:S1"/>
    <mergeCell ref="C2:S2"/>
    <mergeCell ref="A3:S3"/>
    <mergeCell ref="C4:E4"/>
    <mergeCell ref="H4:K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5:J7"/>
    <mergeCell ref="K5:K7"/>
    <mergeCell ref="L4:L7"/>
    <mergeCell ref="M4:M7"/>
    <mergeCell ref="N4:N7"/>
    <mergeCell ref="O4:O7"/>
    <mergeCell ref="P4:P7"/>
    <mergeCell ref="Q4:Q7"/>
    <mergeCell ref="R4:R7"/>
    <mergeCell ref="S4:S7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pane ySplit="5" topLeftCell="A6" activePane="bottomLeft" state="frozen"/>
      <selection/>
      <selection pane="bottomLeft" activeCell="C17" sqref="C17:E19"/>
    </sheetView>
  </sheetViews>
  <sheetFormatPr defaultColWidth="8.71428571428571" defaultRowHeight="15" customHeight="1"/>
  <cols>
    <col min="1" max="2" width="8.71428571428571" hidden="1" customWidth="1"/>
    <col min="3" max="5" width="5.71428571428571" customWidth="1"/>
    <col min="6" max="6" width="34.7142857142857" customWidth="1"/>
    <col min="7" max="10" width="14.2857142857143" style="98" customWidth="1"/>
  </cols>
  <sheetData>
    <row r="1" ht="13.5" customHeight="1" spans="1:10">
      <c r="A1" s="19"/>
      <c r="B1" s="19"/>
      <c r="C1" s="20" t="s">
        <v>95</v>
      </c>
      <c r="D1" s="20"/>
      <c r="E1" s="20"/>
      <c r="F1" s="20"/>
      <c r="G1" s="99"/>
      <c r="H1" s="99"/>
      <c r="I1" s="99"/>
      <c r="J1" s="99"/>
    </row>
    <row r="2" ht="40.5" customHeight="1" spans="1:10">
      <c r="A2" s="22"/>
      <c r="B2" s="16"/>
      <c r="C2" s="22" t="s">
        <v>96</v>
      </c>
      <c r="D2" s="16"/>
      <c r="E2" s="16"/>
      <c r="F2" s="16"/>
      <c r="G2" s="100"/>
      <c r="H2" s="100"/>
      <c r="I2" s="100"/>
      <c r="J2" s="100"/>
    </row>
    <row r="3" ht="21" customHeight="1" spans="1:10">
      <c r="A3" s="31" t="s">
        <v>4</v>
      </c>
      <c r="B3" s="31"/>
      <c r="C3" s="31"/>
      <c r="D3" s="31"/>
      <c r="E3" s="31"/>
      <c r="F3" s="31"/>
      <c r="G3" s="101"/>
      <c r="H3" s="101"/>
      <c r="I3" s="101"/>
      <c r="J3" s="113" t="s">
        <v>5</v>
      </c>
    </row>
    <row r="4" s="96" customFormat="1" ht="21" customHeight="1" spans="1:10">
      <c r="A4" s="102" t="s">
        <v>54</v>
      </c>
      <c r="B4" s="102" t="s">
        <v>55</v>
      </c>
      <c r="C4" s="27" t="s">
        <v>56</v>
      </c>
      <c r="D4" s="28"/>
      <c r="E4" s="28"/>
      <c r="F4" s="27" t="s">
        <v>57</v>
      </c>
      <c r="G4" s="103" t="s">
        <v>97</v>
      </c>
      <c r="H4" s="103" t="s">
        <v>98</v>
      </c>
      <c r="I4" s="103" t="s">
        <v>99</v>
      </c>
      <c r="J4" s="103" t="s">
        <v>49</v>
      </c>
    </row>
    <row r="5" s="97" customFormat="1" ht="21" customHeight="1" spans="1:10">
      <c r="A5" s="104"/>
      <c r="B5" s="104"/>
      <c r="C5" s="27" t="s">
        <v>64</v>
      </c>
      <c r="D5" s="27" t="s">
        <v>65</v>
      </c>
      <c r="E5" s="27" t="s">
        <v>66</v>
      </c>
      <c r="F5" s="27"/>
      <c r="G5" s="103"/>
      <c r="H5" s="103"/>
      <c r="I5" s="103"/>
      <c r="J5" s="103"/>
    </row>
    <row r="6" s="18" customFormat="1" ht="21" customHeight="1" spans="1:10">
      <c r="A6" s="29"/>
      <c r="B6" s="48"/>
      <c r="C6" s="49"/>
      <c r="D6" s="49"/>
      <c r="E6" s="49"/>
      <c r="F6" s="105" t="s">
        <v>71</v>
      </c>
      <c r="G6" s="106">
        <v>929.25</v>
      </c>
      <c r="H6" s="106">
        <v>501.25</v>
      </c>
      <c r="I6" s="106">
        <v>428</v>
      </c>
      <c r="J6" s="114">
        <v>0</v>
      </c>
    </row>
    <row r="7" s="18" customFormat="1" ht="21" customHeight="1" spans="1:10">
      <c r="A7" s="29"/>
      <c r="B7" s="48"/>
      <c r="C7" s="52" t="s">
        <v>72</v>
      </c>
      <c r="D7" s="52"/>
      <c r="E7" s="52"/>
      <c r="F7" s="107" t="s">
        <v>73</v>
      </c>
      <c r="G7" s="108">
        <v>483.8</v>
      </c>
      <c r="H7" s="108">
        <v>455.8</v>
      </c>
      <c r="I7" s="108">
        <v>28</v>
      </c>
      <c r="J7" s="115">
        <v>0</v>
      </c>
    </row>
    <row r="8" ht="21" customHeight="1" spans="1:10">
      <c r="A8" s="29"/>
      <c r="B8" s="48"/>
      <c r="C8" s="52"/>
      <c r="D8" s="52" t="s">
        <v>74</v>
      </c>
      <c r="E8" s="52"/>
      <c r="F8" s="107" t="s">
        <v>75</v>
      </c>
      <c r="G8" s="108">
        <v>416.86</v>
      </c>
      <c r="H8" s="108">
        <v>388.86</v>
      </c>
      <c r="I8" s="108">
        <v>28</v>
      </c>
      <c r="J8" s="115">
        <v>0</v>
      </c>
    </row>
    <row r="9" ht="21" customHeight="1" spans="1:10">
      <c r="A9" s="29"/>
      <c r="B9" s="48"/>
      <c r="C9" s="52"/>
      <c r="D9" s="52"/>
      <c r="E9" s="52" t="s">
        <v>76</v>
      </c>
      <c r="F9" s="107" t="s">
        <v>77</v>
      </c>
      <c r="G9" s="108">
        <v>28</v>
      </c>
      <c r="H9" s="109"/>
      <c r="I9" s="108">
        <v>28</v>
      </c>
      <c r="J9" s="115">
        <v>0</v>
      </c>
    </row>
    <row r="10" ht="21" customHeight="1" spans="1:10">
      <c r="A10" s="29"/>
      <c r="B10" s="48"/>
      <c r="C10" s="52"/>
      <c r="D10" s="52"/>
      <c r="E10" s="52" t="s">
        <v>78</v>
      </c>
      <c r="F10" s="107" t="s">
        <v>79</v>
      </c>
      <c r="G10" s="108">
        <v>388.86</v>
      </c>
      <c r="H10" s="108">
        <v>388.86</v>
      </c>
      <c r="I10" s="109"/>
      <c r="J10" s="115">
        <v>0</v>
      </c>
    </row>
    <row r="11" ht="21" customHeight="1" spans="1:10">
      <c r="A11" s="29"/>
      <c r="B11" s="48"/>
      <c r="C11" s="110">
        <v>208</v>
      </c>
      <c r="D11" s="110"/>
      <c r="E11" s="110"/>
      <c r="F11" s="107" t="s">
        <v>80</v>
      </c>
      <c r="G11" s="108">
        <v>66.94</v>
      </c>
      <c r="H11" s="108">
        <v>66.94</v>
      </c>
      <c r="I11" s="109"/>
      <c r="J11" s="115">
        <v>0</v>
      </c>
    </row>
    <row r="12" ht="21" customHeight="1" spans="1:10">
      <c r="A12" s="29"/>
      <c r="B12" s="48"/>
      <c r="C12" s="110"/>
      <c r="D12" s="141" t="s">
        <v>81</v>
      </c>
      <c r="E12" s="141" t="s">
        <v>81</v>
      </c>
      <c r="F12" s="107" t="s">
        <v>82</v>
      </c>
      <c r="G12" s="108">
        <v>44.63</v>
      </c>
      <c r="H12" s="108">
        <v>44.63</v>
      </c>
      <c r="I12" s="109"/>
      <c r="J12" s="115">
        <v>0</v>
      </c>
    </row>
    <row r="13" ht="21" customHeight="1" spans="1:10">
      <c r="A13" s="29"/>
      <c r="B13" s="48"/>
      <c r="C13" s="110"/>
      <c r="D13" s="110"/>
      <c r="E13" s="141" t="s">
        <v>83</v>
      </c>
      <c r="F13" s="107" t="s">
        <v>84</v>
      </c>
      <c r="G13" s="108">
        <v>22.31</v>
      </c>
      <c r="H13" s="108">
        <v>22.31</v>
      </c>
      <c r="I13" s="109"/>
      <c r="J13" s="115">
        <v>0</v>
      </c>
    </row>
    <row r="14" ht="21" customHeight="1" spans="3:10">
      <c r="C14" s="52" t="s">
        <v>85</v>
      </c>
      <c r="D14" s="52"/>
      <c r="E14" s="52"/>
      <c r="F14" s="111" t="s">
        <v>86</v>
      </c>
      <c r="G14" s="108">
        <v>400</v>
      </c>
      <c r="H14" s="109"/>
      <c r="I14" s="108">
        <v>400</v>
      </c>
      <c r="J14" s="116"/>
    </row>
    <row r="15" ht="21" customHeight="1" spans="3:10">
      <c r="C15" s="52"/>
      <c r="D15" s="52" t="s">
        <v>87</v>
      </c>
      <c r="E15" s="52"/>
      <c r="F15" s="111" t="s">
        <v>88</v>
      </c>
      <c r="G15" s="108">
        <v>400</v>
      </c>
      <c r="H15" s="109"/>
      <c r="I15" s="108">
        <v>400</v>
      </c>
      <c r="J15" s="116"/>
    </row>
    <row r="16" ht="21" customHeight="1" spans="3:10">
      <c r="C16" s="52"/>
      <c r="D16" s="52"/>
      <c r="E16" s="52" t="s">
        <v>89</v>
      </c>
      <c r="F16" s="111" t="s">
        <v>90</v>
      </c>
      <c r="G16" s="108">
        <v>400</v>
      </c>
      <c r="H16" s="109"/>
      <c r="I16" s="108">
        <v>400</v>
      </c>
      <c r="J16" s="116"/>
    </row>
    <row r="17" ht="21" customHeight="1" spans="3:10">
      <c r="C17" s="110">
        <v>221</v>
      </c>
      <c r="D17" s="110"/>
      <c r="E17" s="110"/>
      <c r="F17" s="107" t="s">
        <v>91</v>
      </c>
      <c r="G17" s="108">
        <v>45.45</v>
      </c>
      <c r="H17" s="108">
        <v>45.45</v>
      </c>
      <c r="I17" s="109"/>
      <c r="J17" s="116"/>
    </row>
    <row r="18" ht="21" customHeight="1" spans="3:10">
      <c r="C18" s="110"/>
      <c r="D18" s="52" t="s">
        <v>92</v>
      </c>
      <c r="E18" s="110"/>
      <c r="F18" s="107" t="s">
        <v>93</v>
      </c>
      <c r="G18" s="108">
        <v>45.45</v>
      </c>
      <c r="H18" s="108">
        <v>45.45</v>
      </c>
      <c r="I18" s="109"/>
      <c r="J18" s="116"/>
    </row>
    <row r="19" ht="21" customHeight="1" spans="3:10">
      <c r="C19" s="110"/>
      <c r="D19" s="110"/>
      <c r="E19" s="52" t="s">
        <v>74</v>
      </c>
      <c r="F19" s="107" t="s">
        <v>94</v>
      </c>
      <c r="G19" s="108">
        <v>45.45</v>
      </c>
      <c r="H19" s="108">
        <v>45.45</v>
      </c>
      <c r="I19" s="109"/>
      <c r="J19" s="116"/>
    </row>
    <row r="20" ht="21" customHeight="1"/>
    <row r="21" customHeight="1" spans="7:9">
      <c r="G21" s="112"/>
      <c r="H21" s="112"/>
      <c r="I21" s="112"/>
    </row>
  </sheetData>
  <mergeCells count="11">
    <mergeCell ref="C1:J1"/>
    <mergeCell ref="C2:J2"/>
    <mergeCell ref="A3:I3"/>
    <mergeCell ref="C4:E4"/>
    <mergeCell ref="A4:A5"/>
    <mergeCell ref="B4:B5"/>
    <mergeCell ref="F4:F5"/>
    <mergeCell ref="G4:G5"/>
    <mergeCell ref="H4:H5"/>
    <mergeCell ref="I4:I5"/>
    <mergeCell ref="J4:J5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workbookViewId="0">
      <pane ySplit="6" topLeftCell="A11" activePane="bottomLeft" state="frozen"/>
      <selection/>
      <selection pane="bottomLeft" activeCell="A11" sqref="A11:A15"/>
    </sheetView>
  </sheetViews>
  <sheetFormatPr defaultColWidth="8" defaultRowHeight="14.25" customHeight="1" outlineLevelCol="6"/>
  <cols>
    <col min="1" max="1" width="29.1428571428571" style="64" customWidth="1"/>
    <col min="2" max="2" width="24.2857142857143" style="64" customWidth="1"/>
    <col min="3" max="3" width="30.2857142857143" style="64" customWidth="1"/>
    <col min="4" max="7" width="17.1428571428571" style="64" customWidth="1"/>
  </cols>
  <sheetData>
    <row r="1" ht="15" customHeight="1" spans="1:7">
      <c r="A1" s="65"/>
      <c r="B1" s="66"/>
      <c r="C1" s="66"/>
      <c r="E1" s="67"/>
      <c r="G1" s="68" t="s">
        <v>100</v>
      </c>
    </row>
    <row r="2" ht="32.25" customHeight="1" spans="1:7">
      <c r="A2" s="69" t="s">
        <v>101</v>
      </c>
      <c r="B2" s="69"/>
      <c r="C2" s="69"/>
      <c r="D2" s="69"/>
      <c r="E2" s="69"/>
      <c r="F2" s="70"/>
      <c r="G2" s="70"/>
    </row>
    <row r="3" ht="18" customHeight="1" spans="1:7">
      <c r="A3" s="71" t="s">
        <v>4</v>
      </c>
      <c r="B3" s="71"/>
      <c r="C3" s="71"/>
      <c r="D3" s="72"/>
      <c r="E3" s="73"/>
      <c r="F3" s="72"/>
      <c r="G3" s="74" t="s">
        <v>5</v>
      </c>
    </row>
    <row r="4" ht="19.5" customHeight="1" spans="1:7">
      <c r="A4" s="75" t="s">
        <v>102</v>
      </c>
      <c r="B4" s="75"/>
      <c r="C4" s="75" t="s">
        <v>103</v>
      </c>
      <c r="D4" s="75"/>
      <c r="E4" s="76"/>
      <c r="F4" s="77"/>
      <c r="G4" s="77"/>
    </row>
    <row r="5" ht="19.5" customHeight="1" spans="1:7">
      <c r="A5" s="75" t="s">
        <v>104</v>
      </c>
      <c r="B5" s="75" t="s">
        <v>9</v>
      </c>
      <c r="C5" s="78" t="s">
        <v>104</v>
      </c>
      <c r="D5" s="75" t="s">
        <v>9</v>
      </c>
      <c r="E5" s="76"/>
      <c r="F5" s="77"/>
      <c r="G5" s="77"/>
    </row>
    <row r="6" ht="19.5" customHeight="1" spans="1:7">
      <c r="A6" s="75"/>
      <c r="B6" s="75"/>
      <c r="C6" s="79"/>
      <c r="D6" s="75" t="s">
        <v>97</v>
      </c>
      <c r="E6" s="75" t="s">
        <v>68</v>
      </c>
      <c r="F6" s="75" t="s">
        <v>69</v>
      </c>
      <c r="G6" s="75" t="s">
        <v>70</v>
      </c>
    </row>
    <row r="7" ht="19.5" customHeight="1" spans="1:7">
      <c r="A7" s="80" t="s">
        <v>105</v>
      </c>
      <c r="B7" s="81">
        <v>529.249842</v>
      </c>
      <c r="C7" s="80" t="s">
        <v>11</v>
      </c>
      <c r="D7" s="81">
        <f t="shared" ref="D7:D13" si="0">SUM(E7:G7)</f>
        <v>0</v>
      </c>
      <c r="E7" s="81"/>
      <c r="F7" s="81"/>
      <c r="G7" s="81"/>
    </row>
    <row r="8" ht="19.5" customHeight="1" spans="1:7">
      <c r="A8" s="82" t="s">
        <v>106</v>
      </c>
      <c r="B8" s="81">
        <v>400</v>
      </c>
      <c r="C8" s="80" t="s">
        <v>13</v>
      </c>
      <c r="D8" s="81">
        <f t="shared" si="0"/>
        <v>0</v>
      </c>
      <c r="E8" s="81"/>
      <c r="F8" s="81"/>
      <c r="G8" s="81"/>
    </row>
    <row r="9" ht="19.5" customHeight="1" spans="1:7">
      <c r="A9" s="82" t="s">
        <v>107</v>
      </c>
      <c r="B9" s="81"/>
      <c r="C9" s="80" t="s">
        <v>15</v>
      </c>
      <c r="D9" s="81">
        <f t="shared" si="0"/>
        <v>0</v>
      </c>
      <c r="E9" s="81"/>
      <c r="F9" s="81"/>
      <c r="G9" s="81"/>
    </row>
    <row r="10" ht="19.5" customHeight="1" spans="1:7">
      <c r="A10" s="82"/>
      <c r="B10" s="83"/>
      <c r="C10" s="80" t="s">
        <v>17</v>
      </c>
      <c r="D10" s="81">
        <f t="shared" si="0"/>
        <v>0</v>
      </c>
      <c r="E10" s="81"/>
      <c r="F10" s="81"/>
      <c r="G10" s="81"/>
    </row>
    <row r="11" ht="19.5" customHeight="1" spans="1:7">
      <c r="A11" s="84"/>
      <c r="B11" s="83"/>
      <c r="C11" s="80" t="s">
        <v>19</v>
      </c>
      <c r="D11" s="81">
        <f t="shared" si="0"/>
        <v>0</v>
      </c>
      <c r="E11" s="81"/>
      <c r="F11" s="81"/>
      <c r="G11" s="81"/>
    </row>
    <row r="12" ht="19.5" customHeight="1" spans="1:7">
      <c r="A12" s="85"/>
      <c r="B12" s="83"/>
      <c r="C12" s="80" t="s">
        <v>21</v>
      </c>
      <c r="D12" s="81">
        <f t="shared" si="0"/>
        <v>0</v>
      </c>
      <c r="E12" s="81"/>
      <c r="F12" s="81"/>
      <c r="G12" s="81"/>
    </row>
    <row r="13" ht="19.5" customHeight="1" spans="1:7">
      <c r="A13" s="85"/>
      <c r="B13" s="83"/>
      <c r="C13" s="80" t="s">
        <v>23</v>
      </c>
      <c r="D13" s="81">
        <f t="shared" si="0"/>
        <v>0</v>
      </c>
      <c r="E13" s="81"/>
      <c r="F13" s="81"/>
      <c r="G13" s="81"/>
    </row>
    <row r="14" ht="19.5" customHeight="1" spans="1:7">
      <c r="A14" s="85"/>
      <c r="B14" s="83"/>
      <c r="C14" s="80" t="s">
        <v>25</v>
      </c>
      <c r="D14" s="86">
        <v>483.8</v>
      </c>
      <c r="E14" s="86">
        <v>483.8</v>
      </c>
      <c r="F14" s="81"/>
      <c r="G14" s="81"/>
    </row>
    <row r="15" ht="19.5" customHeight="1" spans="1:7">
      <c r="A15" s="87"/>
      <c r="B15" s="83"/>
      <c r="C15" s="80" t="s">
        <v>26</v>
      </c>
      <c r="D15" s="88"/>
      <c r="E15" s="88"/>
      <c r="F15" s="81"/>
      <c r="G15" s="81"/>
    </row>
    <row r="16" ht="19.5" customHeight="1" spans="1:7">
      <c r="A16" s="82"/>
      <c r="B16" s="83"/>
      <c r="C16" s="80" t="s">
        <v>27</v>
      </c>
      <c r="D16" s="89"/>
      <c r="E16" s="89"/>
      <c r="F16" s="81"/>
      <c r="G16" s="81"/>
    </row>
    <row r="17" ht="19.5" customHeight="1" spans="1:7">
      <c r="A17" s="82"/>
      <c r="B17" s="83"/>
      <c r="C17" s="80" t="s">
        <v>28</v>
      </c>
      <c r="D17" s="89">
        <v>400</v>
      </c>
      <c r="E17" s="90"/>
      <c r="F17" s="81">
        <v>400</v>
      </c>
      <c r="G17" s="81"/>
    </row>
    <row r="18" ht="19.5" customHeight="1" spans="1:7">
      <c r="A18" s="80"/>
      <c r="B18" s="83"/>
      <c r="C18" s="80" t="s">
        <v>29</v>
      </c>
      <c r="E18" s="89"/>
      <c r="F18" s="81"/>
      <c r="G18" s="81"/>
    </row>
    <row r="19" ht="19.5" customHeight="1" spans="1:7">
      <c r="A19" s="82"/>
      <c r="B19" s="83"/>
      <c r="C19" s="80" t="s">
        <v>30</v>
      </c>
      <c r="D19" s="89"/>
      <c r="E19" s="89"/>
      <c r="F19" s="81"/>
      <c r="G19" s="81"/>
    </row>
    <row r="20" ht="19.5" customHeight="1" spans="1:7">
      <c r="A20" s="91"/>
      <c r="B20" s="81"/>
      <c r="C20" s="80" t="s">
        <v>31</v>
      </c>
      <c r="D20" s="89"/>
      <c r="E20" s="89"/>
      <c r="F20" s="81"/>
      <c r="G20" s="81"/>
    </row>
    <row r="21" ht="19.5" customHeight="1" spans="1:7">
      <c r="A21" s="80"/>
      <c r="B21" s="83"/>
      <c r="C21" s="80" t="s">
        <v>32</v>
      </c>
      <c r="D21" s="89"/>
      <c r="E21" s="89"/>
      <c r="F21" s="81"/>
      <c r="G21" s="81"/>
    </row>
    <row r="22" ht="19.5" customHeight="1" spans="1:7">
      <c r="A22" s="80"/>
      <c r="B22" s="83"/>
      <c r="C22" s="80" t="s">
        <v>33</v>
      </c>
      <c r="D22" s="89"/>
      <c r="E22" s="89"/>
      <c r="F22" s="81"/>
      <c r="G22" s="81"/>
    </row>
    <row r="23" ht="19.5" customHeight="1" spans="1:7">
      <c r="A23" s="80"/>
      <c r="B23" s="83"/>
      <c r="C23" s="80" t="s">
        <v>34</v>
      </c>
      <c r="D23" s="90"/>
      <c r="E23" s="90"/>
      <c r="F23" s="81"/>
      <c r="G23" s="81"/>
    </row>
    <row r="24" ht="19.5" customHeight="1" spans="1:7">
      <c r="A24" s="80"/>
      <c r="B24" s="81"/>
      <c r="C24" s="80" t="s">
        <v>35</v>
      </c>
      <c r="D24" s="89"/>
      <c r="E24" s="89"/>
      <c r="F24" s="81"/>
      <c r="G24" s="81"/>
    </row>
    <row r="25" ht="19.5" customHeight="1" spans="1:7">
      <c r="A25" s="80"/>
      <c r="B25" s="81"/>
      <c r="C25" s="80" t="s">
        <v>36</v>
      </c>
      <c r="D25" s="89">
        <v>45.45</v>
      </c>
      <c r="E25" s="89">
        <v>45.45</v>
      </c>
      <c r="F25" s="81"/>
      <c r="G25" s="81"/>
    </row>
    <row r="26" ht="19.5" customHeight="1" spans="1:7">
      <c r="A26" s="82"/>
      <c r="B26" s="81"/>
      <c r="C26" s="80" t="s">
        <v>37</v>
      </c>
      <c r="D26" s="92"/>
      <c r="E26" s="92"/>
      <c r="F26" s="81"/>
      <c r="G26" s="81"/>
    </row>
    <row r="27" ht="19.5" customHeight="1" spans="1:7">
      <c r="A27" s="80"/>
      <c r="B27" s="81"/>
      <c r="C27" s="80" t="s">
        <v>38</v>
      </c>
      <c r="D27" s="81">
        <f>SUM(E27:G27)</f>
        <v>0</v>
      </c>
      <c r="E27" s="81"/>
      <c r="F27" s="81"/>
      <c r="G27" s="81"/>
    </row>
    <row r="28" ht="19.5" customHeight="1" spans="1:7">
      <c r="A28" s="80"/>
      <c r="B28" s="81"/>
      <c r="C28" s="80" t="s">
        <v>39</v>
      </c>
      <c r="D28" s="81">
        <f>SUM(E28:G28)</f>
        <v>0</v>
      </c>
      <c r="E28" s="81"/>
      <c r="F28" s="81"/>
      <c r="G28" s="81"/>
    </row>
    <row r="29" ht="19.5" customHeight="1" spans="1:7">
      <c r="A29" s="80"/>
      <c r="B29" s="81"/>
      <c r="C29" s="80" t="s">
        <v>40</v>
      </c>
      <c r="D29" s="81">
        <f>ROUND(D31-SUM(D7:D28),2)</f>
        <v>0</v>
      </c>
      <c r="E29" s="81">
        <f>ROUND(E31-SUM(E7:E28),2)</f>
        <v>0</v>
      </c>
      <c r="F29" s="81">
        <f>ROUND(F31-SUM(F7:F28),2)</f>
        <v>0</v>
      </c>
      <c r="G29" s="81">
        <f>ROUND(G31-SUM(G7:G28),2)</f>
        <v>0</v>
      </c>
    </row>
    <row r="30" ht="19.5" customHeight="1" spans="1:7">
      <c r="A30" s="80"/>
      <c r="B30" s="81"/>
      <c r="C30" s="80"/>
      <c r="D30" s="81"/>
      <c r="E30" s="81"/>
      <c r="F30" s="81"/>
      <c r="G30" s="81"/>
    </row>
    <row r="31" ht="19.5" customHeight="1" spans="1:7">
      <c r="A31" s="80" t="s">
        <v>108</v>
      </c>
      <c r="B31" s="81">
        <f>SUM(B7:B9)</f>
        <v>929.249842</v>
      </c>
      <c r="C31" s="80" t="s">
        <v>109</v>
      </c>
      <c r="D31" s="81">
        <f>D35-D33</f>
        <v>929.249842</v>
      </c>
      <c r="E31" s="81">
        <f>E35-E33</f>
        <v>529.249842</v>
      </c>
      <c r="F31" s="81">
        <f>F35-F33</f>
        <v>400</v>
      </c>
      <c r="G31" s="81">
        <f>G35-G33</f>
        <v>0</v>
      </c>
    </row>
    <row r="32" ht="19.5" customHeight="1" spans="1:7">
      <c r="A32" s="80"/>
      <c r="B32" s="81"/>
      <c r="C32" s="80"/>
      <c r="D32" s="81"/>
      <c r="E32" s="81"/>
      <c r="F32" s="81"/>
      <c r="G32" s="81"/>
    </row>
    <row r="33" ht="19.5" customHeight="1" spans="1:7">
      <c r="A33" s="80" t="s">
        <v>48</v>
      </c>
      <c r="B33" s="81"/>
      <c r="C33" s="80" t="s">
        <v>49</v>
      </c>
      <c r="D33" s="93">
        <f>SUM(E33:G33)</f>
        <v>0</v>
      </c>
      <c r="E33" s="94"/>
      <c r="F33" s="94"/>
      <c r="G33" s="94"/>
    </row>
    <row r="34" ht="19.5" customHeight="1" spans="1:7">
      <c r="A34" s="80"/>
      <c r="B34" s="81"/>
      <c r="C34" s="80"/>
      <c r="D34" s="81"/>
      <c r="E34" s="81"/>
      <c r="F34" s="81"/>
      <c r="G34" s="81"/>
    </row>
    <row r="35" ht="19.5" customHeight="1" spans="1:7">
      <c r="A35" s="80" t="s">
        <v>110</v>
      </c>
      <c r="B35" s="81">
        <f>B31+B33</f>
        <v>929.249842</v>
      </c>
      <c r="C35" s="80" t="s">
        <v>111</v>
      </c>
      <c r="D35" s="81">
        <f>SUM(E35:G35)</f>
        <v>929.249842</v>
      </c>
      <c r="E35" s="95">
        <v>529.249842</v>
      </c>
      <c r="F35" s="95">
        <v>400</v>
      </c>
      <c r="G35" s="95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pane ySplit="5" topLeftCell="A6" activePane="bottomLeft" state="frozen"/>
      <selection/>
      <selection pane="bottomLeft" activeCell="A3" sqref="A3:J3"/>
    </sheetView>
  </sheetViews>
  <sheetFormatPr defaultColWidth="8.71428571428571" defaultRowHeight="15" customHeight="1"/>
  <cols>
    <col min="1" max="2" width="8.71428571428571" hidden="1" customWidth="1"/>
    <col min="3" max="5" width="5.71428571428571" customWidth="1"/>
    <col min="6" max="6" width="42" customWidth="1"/>
    <col min="7" max="11" width="14.2857142857143" customWidth="1"/>
  </cols>
  <sheetData>
    <row r="1" customHeight="1" spans="2:11">
      <c r="B1" s="19"/>
      <c r="C1" s="20" t="s">
        <v>112</v>
      </c>
      <c r="D1" s="20"/>
      <c r="E1" s="20"/>
      <c r="F1" s="20"/>
      <c r="G1" s="20"/>
      <c r="H1" s="20"/>
      <c r="I1" s="20"/>
      <c r="J1" s="20"/>
      <c r="K1" s="20"/>
    </row>
    <row r="2" s="16" customFormat="1" ht="40.5" customHeight="1" spans="1:11">
      <c r="A2" s="21"/>
      <c r="C2" s="22" t="s">
        <v>113</v>
      </c>
      <c r="D2"/>
      <c r="E2"/>
      <c r="F2"/>
      <c r="G2"/>
      <c r="H2"/>
      <c r="I2"/>
      <c r="J2"/>
      <c r="K2"/>
    </row>
    <row r="3" ht="18" customHeight="1" spans="1:11">
      <c r="A3" s="23" t="s">
        <v>4</v>
      </c>
      <c r="B3" s="24"/>
      <c r="C3" s="25"/>
      <c r="D3" s="25"/>
      <c r="E3" s="25"/>
      <c r="F3" s="25"/>
      <c r="G3" s="25"/>
      <c r="H3" s="25"/>
      <c r="I3" s="25"/>
      <c r="J3" s="31"/>
      <c r="K3" s="32" t="s">
        <v>5</v>
      </c>
    </row>
    <row r="4" ht="19.5" customHeight="1" spans="1:11">
      <c r="A4" s="26" t="s">
        <v>54</v>
      </c>
      <c r="B4" s="26" t="s">
        <v>55</v>
      </c>
      <c r="C4" s="27" t="s">
        <v>56</v>
      </c>
      <c r="D4" s="28"/>
      <c r="E4" s="28"/>
      <c r="F4" s="27" t="s">
        <v>57</v>
      </c>
      <c r="G4" s="27" t="s">
        <v>58</v>
      </c>
      <c r="H4" s="27" t="s">
        <v>98</v>
      </c>
      <c r="I4" s="28"/>
      <c r="J4" s="28"/>
      <c r="K4" s="27" t="s">
        <v>99</v>
      </c>
    </row>
    <row r="5" s="17" customFormat="1" ht="19.5" customHeight="1" spans="1:11">
      <c r="A5" s="29"/>
      <c r="B5" s="29"/>
      <c r="C5" s="27" t="s">
        <v>64</v>
      </c>
      <c r="D5" s="27" t="s">
        <v>65</v>
      </c>
      <c r="E5" s="27" t="s">
        <v>66</v>
      </c>
      <c r="F5" s="27"/>
      <c r="G5" s="27"/>
      <c r="H5" s="27" t="s">
        <v>114</v>
      </c>
      <c r="I5" s="27" t="s">
        <v>115</v>
      </c>
      <c r="J5" s="27" t="s">
        <v>116</v>
      </c>
      <c r="K5" s="27"/>
    </row>
    <row r="6" s="47" customFormat="1" ht="22" customHeight="1" spans="1:11">
      <c r="A6" s="29"/>
      <c r="B6" s="48"/>
      <c r="C6" s="49"/>
      <c r="D6" s="49"/>
      <c r="E6" s="49"/>
      <c r="F6" s="50" t="s">
        <v>58</v>
      </c>
      <c r="G6" s="51">
        <f>G7+G14</f>
        <v>529.25</v>
      </c>
      <c r="H6" s="51">
        <v>501.249842</v>
      </c>
      <c r="I6" s="61">
        <v>469.699652</v>
      </c>
      <c r="J6" s="51">
        <v>31.55019</v>
      </c>
      <c r="K6" s="62">
        <v>28</v>
      </c>
    </row>
    <row r="7" s="47" customFormat="1" ht="22" customHeight="1" spans="1:11">
      <c r="A7" s="29"/>
      <c r="B7" s="48"/>
      <c r="C7" s="52" t="s">
        <v>72</v>
      </c>
      <c r="D7" s="52"/>
      <c r="E7" s="52"/>
      <c r="F7" s="53" t="s">
        <v>73</v>
      </c>
      <c r="G7" s="54">
        <v>483.8</v>
      </c>
      <c r="H7" s="54">
        <v>455.799842</v>
      </c>
      <c r="I7" s="55">
        <v>424.249652</v>
      </c>
      <c r="J7" s="55">
        <v>31.55019</v>
      </c>
      <c r="K7" s="63">
        <v>28</v>
      </c>
    </row>
    <row r="8" s="47" customFormat="1" ht="22" customHeight="1" spans="1:11">
      <c r="A8" s="29"/>
      <c r="B8" s="48"/>
      <c r="C8" s="52"/>
      <c r="D8" s="52" t="s">
        <v>74</v>
      </c>
      <c r="E8" s="52"/>
      <c r="F8" s="53" t="s">
        <v>75</v>
      </c>
      <c r="G8" s="55">
        <v>416.86</v>
      </c>
      <c r="H8" s="55">
        <v>388.859842</v>
      </c>
      <c r="I8" s="55">
        <v>357.309652</v>
      </c>
      <c r="J8" s="55">
        <v>31.55019</v>
      </c>
      <c r="K8" s="63">
        <v>28</v>
      </c>
    </row>
    <row r="9" s="47" customFormat="1" ht="22" customHeight="1" spans="1:11">
      <c r="A9" s="29"/>
      <c r="B9" s="48"/>
      <c r="C9" s="52"/>
      <c r="D9" s="52"/>
      <c r="E9" s="52" t="s">
        <v>76</v>
      </c>
      <c r="F9" s="53" t="s">
        <v>77</v>
      </c>
      <c r="G9" s="56">
        <v>28</v>
      </c>
      <c r="H9" s="55">
        <v>0</v>
      </c>
      <c r="I9" s="55"/>
      <c r="J9" s="55"/>
      <c r="K9" s="63">
        <v>28</v>
      </c>
    </row>
    <row r="10" s="47" customFormat="1" ht="22" customHeight="1" spans="1:11">
      <c r="A10" s="29"/>
      <c r="B10" s="48"/>
      <c r="C10" s="52"/>
      <c r="D10" s="52"/>
      <c r="E10" s="52" t="s">
        <v>78</v>
      </c>
      <c r="F10" s="53" t="s">
        <v>79</v>
      </c>
      <c r="G10" s="55">
        <v>388.86</v>
      </c>
      <c r="H10" s="55">
        <v>388.859842</v>
      </c>
      <c r="I10" s="55">
        <v>357.309652</v>
      </c>
      <c r="J10" s="55">
        <v>31.55019</v>
      </c>
      <c r="K10" s="63">
        <v>0</v>
      </c>
    </row>
    <row r="11" s="47" customFormat="1" ht="22" customHeight="1" spans="3:11">
      <c r="C11" s="57">
        <v>208</v>
      </c>
      <c r="D11" s="57"/>
      <c r="E11" s="57"/>
      <c r="F11" s="53" t="s">
        <v>80</v>
      </c>
      <c r="G11" s="58">
        <v>66.94</v>
      </c>
      <c r="H11" s="58">
        <v>66.94</v>
      </c>
      <c r="I11" s="58">
        <v>66.94</v>
      </c>
      <c r="J11" s="58"/>
      <c r="K11" s="57"/>
    </row>
    <row r="12" s="47" customFormat="1" ht="22" customHeight="1" spans="3:11">
      <c r="C12" s="57"/>
      <c r="D12" s="142" t="s">
        <v>81</v>
      </c>
      <c r="E12" s="142" t="s">
        <v>81</v>
      </c>
      <c r="F12" s="59" t="s">
        <v>82</v>
      </c>
      <c r="G12" s="60">
        <v>44.63</v>
      </c>
      <c r="H12" s="58">
        <v>44.63</v>
      </c>
      <c r="I12" s="58">
        <v>44.63</v>
      </c>
      <c r="J12" s="55"/>
      <c r="K12" s="57"/>
    </row>
    <row r="13" s="47" customFormat="1" ht="22" customHeight="1" spans="3:11">
      <c r="C13" s="57"/>
      <c r="D13" s="57"/>
      <c r="E13" s="142" t="s">
        <v>83</v>
      </c>
      <c r="F13" s="59" t="s">
        <v>84</v>
      </c>
      <c r="G13" s="60">
        <v>22.31</v>
      </c>
      <c r="H13" s="58">
        <v>22.31</v>
      </c>
      <c r="I13" s="58">
        <v>22.31</v>
      </c>
      <c r="J13" s="55"/>
      <c r="K13" s="57"/>
    </row>
    <row r="14" s="47" customFormat="1" ht="22" customHeight="1" spans="3:11">
      <c r="C14" s="57">
        <v>221</v>
      </c>
      <c r="D14" s="57"/>
      <c r="E14" s="57"/>
      <c r="F14" s="59" t="s">
        <v>91</v>
      </c>
      <c r="G14" s="60">
        <v>45.45</v>
      </c>
      <c r="H14" s="58">
        <v>45.45</v>
      </c>
      <c r="I14" s="60">
        <v>45.45</v>
      </c>
      <c r="J14" s="60"/>
      <c r="K14" s="57"/>
    </row>
    <row r="15" s="47" customFormat="1" ht="22" customHeight="1" spans="3:11">
      <c r="C15" s="57"/>
      <c r="D15" s="52" t="s">
        <v>92</v>
      </c>
      <c r="E15" s="57"/>
      <c r="F15" s="59" t="s">
        <v>93</v>
      </c>
      <c r="G15" s="60">
        <v>45.45</v>
      </c>
      <c r="H15" s="58">
        <v>45.45</v>
      </c>
      <c r="I15" s="58">
        <v>45.45</v>
      </c>
      <c r="J15" s="55"/>
      <c r="K15" s="57"/>
    </row>
    <row r="16" s="47" customFormat="1" ht="22" customHeight="1" spans="3:11">
      <c r="C16" s="57"/>
      <c r="D16" s="57"/>
      <c r="E16" s="52" t="s">
        <v>74</v>
      </c>
      <c r="F16" s="59" t="s">
        <v>94</v>
      </c>
      <c r="G16" s="60">
        <v>45.45</v>
      </c>
      <c r="H16" s="58">
        <v>45.45</v>
      </c>
      <c r="I16" s="60">
        <v>45.45</v>
      </c>
      <c r="J16" s="60"/>
      <c r="K16" s="57"/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pane ySplit="1" topLeftCell="A2" activePane="bottomLeft" state="frozen"/>
      <selection/>
      <selection pane="bottomLeft" activeCell="A3" sqref="A3:D3"/>
    </sheetView>
  </sheetViews>
  <sheetFormatPr defaultColWidth="10.1142857142857" defaultRowHeight="15" customHeight="1" outlineLevelCol="5"/>
  <cols>
    <col min="1" max="1" width="8.16190476190476" style="33" customWidth="1"/>
    <col min="2" max="2" width="32.6571428571429" style="33" customWidth="1"/>
    <col min="3" max="3" width="40.8095238095238" style="33" customWidth="1"/>
    <col min="4" max="6" width="32.6571428571429" style="33" customWidth="1"/>
    <col min="7" max="16384" width="10.1142857142857" style="35"/>
  </cols>
  <sheetData>
    <row r="1" customHeight="1" spans="1:1">
      <c r="A1" s="36"/>
    </row>
    <row r="2" s="46" customFormat="1" ht="45" customHeight="1" spans="1:6">
      <c r="A2" s="37" t="s">
        <v>117</v>
      </c>
      <c r="B2" s="37"/>
      <c r="C2" s="37"/>
      <c r="D2" s="37"/>
      <c r="E2" s="37"/>
      <c r="F2" s="37"/>
    </row>
    <row r="3" s="33" customFormat="1" ht="22.5" customHeight="1" spans="1:6">
      <c r="A3" s="38" t="s">
        <v>4</v>
      </c>
      <c r="B3" s="39"/>
      <c r="C3" s="39"/>
      <c r="D3" s="39"/>
      <c r="E3" s="40" t="s">
        <v>118</v>
      </c>
      <c r="F3" s="41" t="s">
        <v>119</v>
      </c>
    </row>
    <row r="4" s="33" customFormat="1" ht="22.5" customHeight="1" spans="1:6">
      <c r="A4" s="42" t="s">
        <v>120</v>
      </c>
      <c r="B4" s="42" t="s">
        <v>121</v>
      </c>
      <c r="C4" s="42"/>
      <c r="D4" s="42" t="s">
        <v>122</v>
      </c>
      <c r="E4" s="42"/>
      <c r="F4" s="42"/>
    </row>
    <row r="5" s="33" customFormat="1" ht="22.5" customHeight="1" spans="1:6">
      <c r="A5" s="42"/>
      <c r="B5" s="42" t="s">
        <v>56</v>
      </c>
      <c r="C5" s="42" t="s">
        <v>57</v>
      </c>
      <c r="D5" s="42" t="s">
        <v>58</v>
      </c>
      <c r="E5" s="42" t="s">
        <v>123</v>
      </c>
      <c r="F5" s="42" t="s">
        <v>124</v>
      </c>
    </row>
    <row r="6" s="33" customFormat="1" ht="22.5" customHeight="1" spans="1:6">
      <c r="A6" s="42" t="s">
        <v>125</v>
      </c>
      <c r="B6" s="42">
        <v>1</v>
      </c>
      <c r="C6" s="42">
        <v>2</v>
      </c>
      <c r="D6" s="42">
        <v>3</v>
      </c>
      <c r="E6" s="42">
        <v>4</v>
      </c>
      <c r="F6" s="42">
        <v>5</v>
      </c>
    </row>
    <row r="7" s="34" customFormat="1" ht="22.5" customHeight="1" spans="1:6">
      <c r="A7" s="43">
        <v>1</v>
      </c>
      <c r="B7" s="44"/>
      <c r="C7" s="44" t="s">
        <v>58</v>
      </c>
      <c r="D7" s="45">
        <v>501.249842</v>
      </c>
      <c r="E7" s="45">
        <v>469.699652</v>
      </c>
      <c r="F7" s="45">
        <v>31.55019</v>
      </c>
    </row>
    <row r="8" s="34" customFormat="1" ht="22.5" customHeight="1" spans="1:6">
      <c r="A8" s="43">
        <v>2</v>
      </c>
      <c r="B8" s="44">
        <v>301</v>
      </c>
      <c r="C8" s="44" t="s">
        <v>126</v>
      </c>
      <c r="D8" s="45">
        <v>479.731652</v>
      </c>
      <c r="E8" s="45">
        <v>469.699652</v>
      </c>
      <c r="F8" s="45">
        <v>10.032</v>
      </c>
    </row>
    <row r="9" ht="22.5" customHeight="1" spans="1:6">
      <c r="A9" s="43">
        <v>3</v>
      </c>
      <c r="B9" s="44">
        <v>30101</v>
      </c>
      <c r="C9" s="44" t="s">
        <v>127</v>
      </c>
      <c r="D9" s="45">
        <v>83.5764</v>
      </c>
      <c r="E9" s="45">
        <v>83.5764</v>
      </c>
      <c r="F9" s="45">
        <v>0</v>
      </c>
    </row>
    <row r="10" ht="22.5" customHeight="1" spans="1:6">
      <c r="A10" s="43">
        <v>4</v>
      </c>
      <c r="B10" s="44">
        <v>30102</v>
      </c>
      <c r="C10" s="44" t="s">
        <v>128</v>
      </c>
      <c r="D10" s="45">
        <v>41.9748</v>
      </c>
      <c r="E10" s="45">
        <v>41.9748</v>
      </c>
      <c r="F10" s="45">
        <v>0</v>
      </c>
    </row>
    <row r="11" ht="22.5" customHeight="1" spans="1:6">
      <c r="A11" s="43">
        <v>5</v>
      </c>
      <c r="B11" s="44">
        <v>30106</v>
      </c>
      <c r="C11" s="44" t="s">
        <v>129</v>
      </c>
      <c r="D11" s="45">
        <v>10.032</v>
      </c>
      <c r="E11" s="45">
        <v>0</v>
      </c>
      <c r="F11" s="45">
        <v>10.032</v>
      </c>
    </row>
    <row r="12" ht="22.5" customHeight="1" spans="1:6">
      <c r="A12" s="43">
        <v>6</v>
      </c>
      <c r="B12" s="44">
        <v>30107</v>
      </c>
      <c r="C12" s="44" t="s">
        <v>130</v>
      </c>
      <c r="D12" s="45">
        <v>203.3027</v>
      </c>
      <c r="E12" s="45">
        <v>203.3027</v>
      </c>
      <c r="F12" s="45">
        <v>0</v>
      </c>
    </row>
    <row r="13" ht="22.5" customHeight="1" spans="1:6">
      <c r="A13" s="43">
        <v>7</v>
      </c>
      <c r="B13" s="44">
        <v>30108</v>
      </c>
      <c r="C13" s="44" t="s">
        <v>131</v>
      </c>
      <c r="D13" s="45">
        <v>44.627328</v>
      </c>
      <c r="E13" s="45">
        <v>44.627328</v>
      </c>
      <c r="F13" s="45">
        <v>0</v>
      </c>
    </row>
    <row r="14" ht="22.5" customHeight="1" spans="1:6">
      <c r="A14" s="43">
        <v>8</v>
      </c>
      <c r="B14" s="44">
        <v>30109</v>
      </c>
      <c r="C14" s="44" t="s">
        <v>132</v>
      </c>
      <c r="D14" s="45">
        <v>22.313664</v>
      </c>
      <c r="E14" s="45">
        <v>22.313664</v>
      </c>
      <c r="F14" s="45">
        <v>0</v>
      </c>
    </row>
    <row r="15" ht="22.5" customHeight="1" spans="1:6">
      <c r="A15" s="43">
        <v>9</v>
      </c>
      <c r="B15" s="44">
        <v>30110</v>
      </c>
      <c r="C15" s="44" t="s">
        <v>133</v>
      </c>
      <c r="D15" s="45">
        <v>25.939632</v>
      </c>
      <c r="E15" s="45">
        <v>25.939632</v>
      </c>
      <c r="F15" s="45">
        <v>0</v>
      </c>
    </row>
    <row r="16" ht="22.5" customHeight="1" spans="1:6">
      <c r="A16" s="43">
        <v>10</v>
      </c>
      <c r="B16" s="44">
        <v>30112</v>
      </c>
      <c r="C16" s="44" t="s">
        <v>134</v>
      </c>
      <c r="D16" s="45">
        <v>2.510328</v>
      </c>
      <c r="E16" s="45">
        <v>2.510328</v>
      </c>
      <c r="F16" s="45">
        <v>0</v>
      </c>
    </row>
    <row r="17" ht="22.5" customHeight="1" spans="1:6">
      <c r="A17" s="43">
        <v>11</v>
      </c>
      <c r="B17" s="44">
        <v>30113</v>
      </c>
      <c r="C17" s="44" t="s">
        <v>135</v>
      </c>
      <c r="D17" s="45">
        <v>45.4548</v>
      </c>
      <c r="E17" s="45">
        <v>45.4548</v>
      </c>
      <c r="F17" s="45">
        <v>0</v>
      </c>
    </row>
    <row r="18" ht="22.5" customHeight="1" spans="1:6">
      <c r="A18" s="43">
        <v>12</v>
      </c>
      <c r="B18" s="44">
        <v>302</v>
      </c>
      <c r="C18" s="44" t="s">
        <v>136</v>
      </c>
      <c r="D18" s="45">
        <v>19.96569</v>
      </c>
      <c r="E18" s="45">
        <v>0</v>
      </c>
      <c r="F18" s="45">
        <v>19.96569</v>
      </c>
    </row>
    <row r="19" ht="22.5" customHeight="1" spans="1:6">
      <c r="A19" s="43">
        <v>13</v>
      </c>
      <c r="B19" s="44">
        <v>30201</v>
      </c>
      <c r="C19" s="44" t="s">
        <v>137</v>
      </c>
      <c r="D19" s="45">
        <v>3.4</v>
      </c>
      <c r="E19" s="45">
        <v>0</v>
      </c>
      <c r="F19" s="45">
        <v>3.4</v>
      </c>
    </row>
    <row r="20" ht="22.5" customHeight="1" spans="1:6">
      <c r="A20" s="43">
        <v>14</v>
      </c>
      <c r="B20" s="44">
        <v>30207</v>
      </c>
      <c r="C20" s="44" t="s">
        <v>138</v>
      </c>
      <c r="D20" s="45">
        <v>0.95</v>
      </c>
      <c r="E20" s="45">
        <v>0</v>
      </c>
      <c r="F20" s="45">
        <v>0.95</v>
      </c>
    </row>
    <row r="21" ht="22.5" customHeight="1" spans="1:6">
      <c r="A21" s="43">
        <v>15</v>
      </c>
      <c r="B21" s="44">
        <v>30212</v>
      </c>
      <c r="C21" s="44" t="s">
        <v>139</v>
      </c>
      <c r="D21" s="45">
        <v>3</v>
      </c>
      <c r="E21" s="45">
        <v>0</v>
      </c>
      <c r="F21" s="45">
        <v>3</v>
      </c>
    </row>
    <row r="22" ht="22.5" customHeight="1" spans="1:6">
      <c r="A22" s="43">
        <v>16</v>
      </c>
      <c r="B22" s="44">
        <v>30228</v>
      </c>
      <c r="C22" s="44" t="s">
        <v>140</v>
      </c>
      <c r="D22" s="45">
        <v>3.8022</v>
      </c>
      <c r="E22" s="45">
        <v>0</v>
      </c>
      <c r="F22" s="45">
        <v>3.8022</v>
      </c>
    </row>
    <row r="23" ht="22.5" customHeight="1" spans="1:6">
      <c r="A23" s="43">
        <v>17</v>
      </c>
      <c r="B23" s="44">
        <v>30231</v>
      </c>
      <c r="C23" s="44" t="s">
        <v>141</v>
      </c>
      <c r="D23" s="45">
        <v>2.5</v>
      </c>
      <c r="E23" s="45">
        <v>0</v>
      </c>
      <c r="F23" s="45">
        <v>2.5</v>
      </c>
    </row>
    <row r="24" ht="22.5" customHeight="1" spans="1:6">
      <c r="A24" s="43">
        <v>18</v>
      </c>
      <c r="B24" s="44">
        <v>30239</v>
      </c>
      <c r="C24" s="44" t="s">
        <v>142</v>
      </c>
      <c r="D24" s="45">
        <v>3.3456</v>
      </c>
      <c r="E24" s="45">
        <v>0</v>
      </c>
      <c r="F24" s="45">
        <v>3.3456</v>
      </c>
    </row>
    <row r="25" ht="22.5" customHeight="1" spans="1:6">
      <c r="A25" s="43">
        <v>19</v>
      </c>
      <c r="B25" s="44">
        <v>30299</v>
      </c>
      <c r="C25" s="44" t="s">
        <v>143</v>
      </c>
      <c r="D25" s="45">
        <v>2.96789</v>
      </c>
      <c r="E25" s="45">
        <v>0</v>
      </c>
      <c r="F25" s="45">
        <v>2.96789</v>
      </c>
    </row>
    <row r="26" ht="22.5" customHeight="1" spans="1:6">
      <c r="A26" s="43">
        <v>20</v>
      </c>
      <c r="B26" s="44">
        <v>303</v>
      </c>
      <c r="C26" s="44" t="s">
        <v>144</v>
      </c>
      <c r="D26" s="45">
        <v>1.5525</v>
      </c>
      <c r="E26" s="45">
        <v>0</v>
      </c>
      <c r="F26" s="45">
        <v>1.5525</v>
      </c>
    </row>
    <row r="27" s="34" customFormat="1" ht="22.5" customHeight="1" spans="1:6">
      <c r="A27" s="43">
        <v>21</v>
      </c>
      <c r="B27" s="44">
        <v>30399</v>
      </c>
      <c r="C27" s="44" t="s">
        <v>145</v>
      </c>
      <c r="D27" s="45">
        <v>1.5525</v>
      </c>
      <c r="E27" s="45">
        <v>0</v>
      </c>
      <c r="F27" s="45">
        <v>1.5525</v>
      </c>
    </row>
  </sheetData>
  <mergeCells count="5">
    <mergeCell ref="A2:F2"/>
    <mergeCell ref="A3:D3"/>
    <mergeCell ref="B4:C4"/>
    <mergeCell ref="D4:F4"/>
    <mergeCell ref="A4:A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pane ySplit="1" topLeftCell="A2" activePane="bottomLeft" state="frozen"/>
      <selection/>
      <selection pane="bottomLeft" activeCell="A3" sqref="A3:D3"/>
    </sheetView>
  </sheetViews>
  <sheetFormatPr defaultColWidth="10.1142857142857" defaultRowHeight="15" customHeight="1" outlineLevelCol="5"/>
  <cols>
    <col min="1" max="1" width="8.16190476190476" style="33" customWidth="1"/>
    <col min="2" max="2" width="32.6571428571429" style="33" customWidth="1"/>
    <col min="3" max="3" width="48.9714285714286" style="33" customWidth="1"/>
    <col min="4" max="6" width="32.6571428571429" style="33" customWidth="1"/>
    <col min="7" max="16384" width="10.1142857142857" style="35"/>
  </cols>
  <sheetData>
    <row r="1" customHeight="1" spans="1:1">
      <c r="A1" s="36"/>
    </row>
    <row r="2" s="33" customFormat="1" ht="45" customHeight="1" spans="1:6">
      <c r="A2" s="37" t="s">
        <v>146</v>
      </c>
      <c r="B2" s="37"/>
      <c r="C2" s="37"/>
      <c r="D2" s="37"/>
      <c r="E2" s="37"/>
      <c r="F2" s="37"/>
    </row>
    <row r="3" s="33" customFormat="1" ht="22.5" customHeight="1" spans="1:6">
      <c r="A3" s="38" t="s">
        <v>4</v>
      </c>
      <c r="B3" s="39"/>
      <c r="C3" s="39"/>
      <c r="D3" s="39"/>
      <c r="E3" s="40" t="s">
        <v>118</v>
      </c>
      <c r="F3" s="41" t="s">
        <v>119</v>
      </c>
    </row>
    <row r="4" s="33" customFormat="1" ht="22.5" customHeight="1" spans="1:6">
      <c r="A4" s="42" t="s">
        <v>120</v>
      </c>
      <c r="B4" s="42" t="s">
        <v>147</v>
      </c>
      <c r="C4" s="42"/>
      <c r="D4" s="42" t="s">
        <v>148</v>
      </c>
      <c r="E4" s="42"/>
      <c r="F4" s="42"/>
    </row>
    <row r="5" s="33" customFormat="1" ht="22.5" customHeight="1" spans="1:6">
      <c r="A5" s="42"/>
      <c r="B5" s="42" t="s">
        <v>56</v>
      </c>
      <c r="C5" s="42" t="s">
        <v>57</v>
      </c>
      <c r="D5" s="42" t="s">
        <v>58</v>
      </c>
      <c r="E5" s="42" t="s">
        <v>123</v>
      </c>
      <c r="F5" s="42" t="s">
        <v>124</v>
      </c>
    </row>
    <row r="6" s="33" customFormat="1" ht="22.5" customHeight="1" spans="1:6">
      <c r="A6" s="42" t="s">
        <v>125</v>
      </c>
      <c r="B6" s="42">
        <v>1</v>
      </c>
      <c r="C6" s="42">
        <v>2</v>
      </c>
      <c r="D6" s="42">
        <v>3</v>
      </c>
      <c r="E6" s="42">
        <v>4</v>
      </c>
      <c r="F6" s="42">
        <v>5</v>
      </c>
    </row>
    <row r="7" s="34" customFormat="1" ht="22.5" customHeight="1" spans="1:6">
      <c r="A7" s="43">
        <v>1</v>
      </c>
      <c r="B7" s="44"/>
      <c r="C7" s="44" t="s">
        <v>58</v>
      </c>
      <c r="D7" s="45">
        <v>501.249842</v>
      </c>
      <c r="E7" s="45">
        <v>469.699652</v>
      </c>
      <c r="F7" s="45">
        <v>31.55019</v>
      </c>
    </row>
    <row r="8" s="34" customFormat="1" ht="22.5" customHeight="1" spans="1:6">
      <c r="A8" s="43">
        <v>2</v>
      </c>
      <c r="B8" s="44">
        <v>505</v>
      </c>
      <c r="C8" s="44" t="s">
        <v>149</v>
      </c>
      <c r="D8" s="45">
        <v>499.697342</v>
      </c>
      <c r="E8" s="45">
        <v>469.699652</v>
      </c>
      <c r="F8" s="45">
        <v>29.99769</v>
      </c>
    </row>
    <row r="9" ht="22.5" customHeight="1" spans="1:6">
      <c r="A9" s="43">
        <v>3</v>
      </c>
      <c r="B9" s="44">
        <v>50501</v>
      </c>
      <c r="C9" s="44" t="s">
        <v>126</v>
      </c>
      <c r="D9" s="45">
        <v>479.731652</v>
      </c>
      <c r="E9" s="45">
        <v>469.699652</v>
      </c>
      <c r="F9" s="45">
        <v>10.032</v>
      </c>
    </row>
    <row r="10" ht="22.5" customHeight="1" spans="1:6">
      <c r="A10" s="43">
        <v>4</v>
      </c>
      <c r="B10" s="44">
        <v>50502</v>
      </c>
      <c r="C10" s="44" t="s">
        <v>136</v>
      </c>
      <c r="D10" s="45">
        <v>19.96569</v>
      </c>
      <c r="E10" s="45">
        <v>0</v>
      </c>
      <c r="F10" s="45">
        <v>19.96569</v>
      </c>
    </row>
    <row r="11" ht="22.5" customHeight="1" spans="1:6">
      <c r="A11" s="43">
        <v>5</v>
      </c>
      <c r="B11" s="44">
        <v>509</v>
      </c>
      <c r="C11" s="44" t="s">
        <v>144</v>
      </c>
      <c r="D11" s="45">
        <v>1.5525</v>
      </c>
      <c r="E11" s="45">
        <v>0</v>
      </c>
      <c r="F11" s="45">
        <v>1.5525</v>
      </c>
    </row>
    <row r="12" s="34" customFormat="1" ht="22.5" customHeight="1" spans="1:6">
      <c r="A12" s="43">
        <v>6</v>
      </c>
      <c r="B12" s="44">
        <v>50999</v>
      </c>
      <c r="C12" s="44" t="s">
        <v>145</v>
      </c>
      <c r="D12" s="45">
        <v>1.5525</v>
      </c>
      <c r="E12" s="45">
        <v>0</v>
      </c>
      <c r="F12" s="45">
        <v>1.5525</v>
      </c>
    </row>
  </sheetData>
  <mergeCells count="5">
    <mergeCell ref="A2:F2"/>
    <mergeCell ref="A3:D3"/>
    <mergeCell ref="B4:C4"/>
    <mergeCell ref="D4:F4"/>
    <mergeCell ref="A4:A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opLeftCell="C1" workbookViewId="0">
      <selection activeCell="A3" sqref="A3:J3"/>
    </sheetView>
  </sheetViews>
  <sheetFormatPr defaultColWidth="8.71428571428571" defaultRowHeight="15" customHeight="1"/>
  <cols>
    <col min="1" max="2" width="8.71428571428571" hidden="1" customWidth="1"/>
    <col min="3" max="5" width="5.71428571428571" customWidth="1"/>
    <col min="6" max="6" width="32.8571428571429" customWidth="1"/>
    <col min="7" max="11" width="14.2857142857143" customWidth="1"/>
  </cols>
  <sheetData>
    <row r="1" customHeight="1" spans="2:11">
      <c r="B1" s="19"/>
      <c r="C1" s="20" t="s">
        <v>150</v>
      </c>
      <c r="D1" s="20"/>
      <c r="E1" s="20"/>
      <c r="F1" s="20"/>
      <c r="G1" s="20"/>
      <c r="H1" s="20"/>
      <c r="I1" s="20"/>
      <c r="J1" s="20"/>
      <c r="K1" s="20"/>
    </row>
    <row r="2" s="16" customFormat="1" ht="40.5" customHeight="1" spans="1:11">
      <c r="A2" s="21"/>
      <c r="C2" s="22" t="s">
        <v>151</v>
      </c>
      <c r="D2"/>
      <c r="E2"/>
      <c r="F2"/>
      <c r="G2"/>
      <c r="H2"/>
      <c r="I2"/>
      <c r="J2"/>
      <c r="K2"/>
    </row>
    <row r="3" ht="18" customHeight="1" spans="1:11">
      <c r="A3" s="23" t="s">
        <v>4</v>
      </c>
      <c r="B3" s="24"/>
      <c r="C3" s="25"/>
      <c r="D3" s="25"/>
      <c r="E3" s="25"/>
      <c r="F3" s="25"/>
      <c r="G3" s="25"/>
      <c r="H3" s="25"/>
      <c r="I3" s="25"/>
      <c r="J3" s="31"/>
      <c r="K3" s="32" t="s">
        <v>5</v>
      </c>
    </row>
    <row r="4" ht="19.5" customHeight="1" spans="1:11">
      <c r="A4" s="26" t="s">
        <v>54</v>
      </c>
      <c r="B4" s="26" t="s">
        <v>55</v>
      </c>
      <c r="C4" s="27" t="s">
        <v>56</v>
      </c>
      <c r="D4" s="28"/>
      <c r="E4" s="28"/>
      <c r="F4" s="27" t="s">
        <v>57</v>
      </c>
      <c r="G4" s="27" t="s">
        <v>58</v>
      </c>
      <c r="H4" s="27" t="s">
        <v>98</v>
      </c>
      <c r="I4" s="28"/>
      <c r="J4" s="28"/>
      <c r="K4" s="27" t="s">
        <v>99</v>
      </c>
    </row>
    <row r="5" s="17" customFormat="1" ht="19.5" customHeight="1" spans="1:11">
      <c r="A5" s="29"/>
      <c r="B5" s="29"/>
      <c r="C5" s="27" t="s">
        <v>64</v>
      </c>
      <c r="D5" s="27" t="s">
        <v>65</v>
      </c>
      <c r="E5" s="27" t="s">
        <v>66</v>
      </c>
      <c r="F5" s="27"/>
      <c r="G5" s="27"/>
      <c r="H5" s="27" t="s">
        <v>114</v>
      </c>
      <c r="I5" s="27" t="s">
        <v>115</v>
      </c>
      <c r="J5" s="27" t="s">
        <v>116</v>
      </c>
      <c r="K5" s="27"/>
    </row>
    <row r="6" s="18" customFormat="1" ht="19.5" customHeight="1" spans="1:11">
      <c r="A6" s="29"/>
      <c r="B6" s="29"/>
      <c r="C6" s="26"/>
      <c r="D6" s="26"/>
      <c r="E6" s="26"/>
      <c r="F6" s="29" t="s">
        <v>71</v>
      </c>
      <c r="G6" s="30">
        <f>SUM(I6:K6)</f>
        <v>400</v>
      </c>
      <c r="H6" s="30">
        <f>I6+J6</f>
        <v>0</v>
      </c>
      <c r="I6" s="30">
        <v>0</v>
      </c>
      <c r="J6" s="30">
        <v>0</v>
      </c>
      <c r="K6" s="30">
        <v>400</v>
      </c>
    </row>
    <row r="7" ht="19.5" customHeight="1" spans="1:11">
      <c r="A7" s="29"/>
      <c r="B7" s="29"/>
      <c r="C7" s="26" t="s">
        <v>85</v>
      </c>
      <c r="D7" s="26"/>
      <c r="E7" s="26"/>
      <c r="F7" s="29" t="s">
        <v>86</v>
      </c>
      <c r="G7" s="30">
        <f>SUM(I7:K7)</f>
        <v>400</v>
      </c>
      <c r="H7" s="30">
        <f>I7+J7</f>
        <v>0</v>
      </c>
      <c r="I7" s="30">
        <v>0</v>
      </c>
      <c r="J7" s="30">
        <v>0</v>
      </c>
      <c r="K7" s="30">
        <v>400</v>
      </c>
    </row>
    <row r="8" ht="19.5" customHeight="1" spans="1:11">
      <c r="A8" s="29"/>
      <c r="B8" s="29"/>
      <c r="C8" s="26"/>
      <c r="D8" s="26" t="s">
        <v>87</v>
      </c>
      <c r="E8" s="26"/>
      <c r="F8" s="29" t="s">
        <v>88</v>
      </c>
      <c r="G8" s="30">
        <f>SUM(I8:K8)</f>
        <v>400</v>
      </c>
      <c r="H8" s="30">
        <f>I8+J8</f>
        <v>0</v>
      </c>
      <c r="I8" s="30">
        <v>0</v>
      </c>
      <c r="J8" s="30">
        <v>0</v>
      </c>
      <c r="K8" s="30">
        <v>400</v>
      </c>
    </row>
    <row r="9" ht="19.5" customHeight="1" spans="1:11">
      <c r="A9" s="29"/>
      <c r="B9" s="29"/>
      <c r="C9" s="26"/>
      <c r="D9" s="26"/>
      <c r="E9" s="26" t="s">
        <v>89</v>
      </c>
      <c r="F9" s="29" t="s">
        <v>90</v>
      </c>
      <c r="G9" s="30">
        <f>SUM(I9:K9)</f>
        <v>400</v>
      </c>
      <c r="H9" s="30">
        <f>I9+J9</f>
        <v>0</v>
      </c>
      <c r="I9" s="30">
        <v>0</v>
      </c>
      <c r="J9" s="30">
        <v>0</v>
      </c>
      <c r="K9" s="30">
        <v>400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一般公共预算财政拨款基本支出表（部门经济分类）</vt:lpstr>
      <vt:lpstr>一般公共预算财政拨款基本支出表（政府经济分类）</vt:lpstr>
      <vt:lpstr>07 - 政府性基金预算支出表</vt:lpstr>
      <vt:lpstr>08 - 部门预算财政拨款三公经费支出表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蜗牛化身奶牛</cp:lastModifiedBy>
  <cp:revision>0</cp:revision>
  <dcterms:created xsi:type="dcterms:W3CDTF">2025-03-17T01:24:00Z</dcterms:created>
  <dcterms:modified xsi:type="dcterms:W3CDTF">2025-03-17T07:12:46Z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DB07120E11924CA7A31A48A40FB7B3A7_12</vt:lpwstr>
  </property>
  <property fmtid="{D5CDD505-2E9C-101B-9397-08002B2CF9AE}" pid="3" name="KSOProductBuildVer">
    <vt:lpwstr>2052-12.1.0.17140</vt:lpwstr>
  </property>
</Properties>
</file>