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10" windowWidth="22755" windowHeight="8835" firstSheet="7" activeTab="7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" sheetId="10" r:id="rId7"/>
    <sheet name="07-一般公共预算财政拨款基本支出表（政府经济分类）" sheetId="11" r:id="rId8"/>
    <sheet name="08 - 政府性基金预算支出表" sheetId="8" r:id="rId9"/>
    <sheet name="09- 部门预算财政拨款三公经费支出表" sheetId="9" r:id="rId10"/>
  </sheets>
  <calcPr calcId="144525"/>
</workbook>
</file>

<file path=xl/calcChain.xml><?xml version="1.0" encoding="utf-8"?>
<calcChain xmlns="http://schemas.openxmlformats.org/spreadsheetml/2006/main">
  <c r="I6" i="4" l="1"/>
  <c r="G11" i="4"/>
  <c r="H12" i="4"/>
  <c r="G12" i="4" s="1"/>
  <c r="I14" i="3"/>
  <c r="I13" i="3" s="1"/>
  <c r="I10" i="3"/>
  <c r="I9" i="3" s="1"/>
  <c r="I9" i="6"/>
  <c r="H9" i="6" s="1"/>
  <c r="G9" i="6" s="1"/>
  <c r="G12" i="6"/>
  <c r="H12" i="6"/>
  <c r="I12" i="6"/>
  <c r="J6" i="6"/>
  <c r="K6" i="6"/>
  <c r="H10" i="6"/>
  <c r="G10" i="6" s="1"/>
  <c r="I8" i="6" l="1"/>
  <c r="I7" i="6" s="1"/>
  <c r="H11" i="4"/>
  <c r="I8" i="3"/>
  <c r="H8" i="3" s="1"/>
  <c r="G8" i="3" s="1"/>
  <c r="H7" i="6"/>
  <c r="G7" i="6" s="1"/>
  <c r="I6" i="6"/>
  <c r="H6" i="6" s="1"/>
  <c r="G6" i="6" s="1"/>
  <c r="H8" i="6"/>
  <c r="G8" i="6" s="1"/>
  <c r="H8" i="4"/>
  <c r="H7" i="4" s="1"/>
  <c r="I8" i="4"/>
  <c r="H22" i="3"/>
  <c r="G22" i="3" s="1"/>
  <c r="H21" i="3"/>
  <c r="G21" i="3" s="1"/>
  <c r="H20" i="3"/>
  <c r="G20" i="3" s="1"/>
  <c r="H16" i="3"/>
  <c r="G16" i="3" s="1"/>
  <c r="H15" i="3"/>
  <c r="G15" i="3" s="1"/>
  <c r="H14" i="3"/>
  <c r="G14" i="3" s="1"/>
  <c r="H13" i="3"/>
  <c r="G13" i="3" s="1"/>
  <c r="C13" i="9"/>
  <c r="C12" i="9"/>
  <c r="C11" i="9"/>
  <c r="F10" i="9"/>
  <c r="E10" i="9"/>
  <c r="D10" i="9"/>
  <c r="C10" i="9" s="1"/>
  <c r="C9" i="9"/>
  <c r="F8" i="9"/>
  <c r="F7" i="9" s="1"/>
  <c r="E8" i="9"/>
  <c r="D8" i="9"/>
  <c r="E7" i="9"/>
  <c r="D35" i="5"/>
  <c r="D33" i="5"/>
  <c r="G31" i="5"/>
  <c r="G29" i="5" s="1"/>
  <c r="B31" i="5"/>
  <c r="B35" i="5" s="1"/>
  <c r="D28" i="5"/>
  <c r="D27" i="5"/>
  <c r="D26" i="5"/>
  <c r="D25" i="5"/>
  <c r="D24" i="5"/>
  <c r="D23" i="5"/>
  <c r="D22" i="5"/>
  <c r="D21" i="5"/>
  <c r="D20" i="5"/>
  <c r="D19" i="5"/>
  <c r="D18" i="5"/>
  <c r="D16" i="5"/>
  <c r="D15" i="5"/>
  <c r="D14" i="5"/>
  <c r="D13" i="5"/>
  <c r="D12" i="5"/>
  <c r="D11" i="5"/>
  <c r="D10" i="5"/>
  <c r="D9" i="5"/>
  <c r="D8" i="5"/>
  <c r="D7" i="5"/>
  <c r="G10" i="4"/>
  <c r="G9" i="4"/>
  <c r="G8" i="4"/>
  <c r="H19" i="3"/>
  <c r="G19" i="3" s="1"/>
  <c r="H18" i="3"/>
  <c r="G18" i="3" s="1"/>
  <c r="H17" i="3"/>
  <c r="G17" i="3" s="1"/>
  <c r="H12" i="3"/>
  <c r="G12" i="3" s="1"/>
  <c r="H11" i="3"/>
  <c r="G11" i="3" s="1"/>
  <c r="H10" i="3"/>
  <c r="G10" i="3" s="1"/>
  <c r="H9" i="3"/>
  <c r="G9" i="3" s="1"/>
  <c r="B30" i="2"/>
  <c r="B37" i="2" s="1"/>
  <c r="G7" i="4" l="1"/>
  <c r="H6" i="4"/>
  <c r="G6" i="4" s="1"/>
  <c r="C8" i="9"/>
  <c r="D7" i="9"/>
  <c r="C7" i="9" s="1"/>
  <c r="D30" i="2"/>
</calcChain>
</file>

<file path=xl/sharedStrings.xml><?xml version="1.0" encoding="utf-8"?>
<sst xmlns="http://schemas.openxmlformats.org/spreadsheetml/2006/main" count="348" uniqueCount="184">
  <si>
    <t>部门预算批复表</t>
  </si>
  <si>
    <t>部门预算批复表1</t>
  </si>
  <si>
    <t>收支预算总表</t>
  </si>
  <si>
    <t>部门（单位）：青岛中德生态园管理委员会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</si>
  <si>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</si>
  <si>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</si>
  <si>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</si>
  <si>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</si>
  <si>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</si>
  <si>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</si>
  <si>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</si>
  <si>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</si>
  <si>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</si>
  <si>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</si>
  <si>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</si>
  <si>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</si>
  <si>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</si>
  <si>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</si>
  <si>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</si>
  <si>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</si>
  <si>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</si>
  <si>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</si>
  <si>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</si>
  <si>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</si>
  <si>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</si>
  <si>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</si>
  <si>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</si>
  <si>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</si>
  <si>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</si>
  <si>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</si>
  <si>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</si>
  <si>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</si>
  <si>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</si>
  <si>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</si>
  <si>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</si>
  <si>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</si>
  <si>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</si>
  <si>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</si>
  <si>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</si>
  <si>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</si>
  <si>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</si>
  <si>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</si>
  <si>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</si>
  <si>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</si>
  <si>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</si>
  <si>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</si>
  <si>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</si>
  <si>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</si>
  <si>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</si>
  <si>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</si>
  <si>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</si>
  <si>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</si>
  <si>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</si>
  <si>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</si>
  <si>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</si>
  <si>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</si>
  <si>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</si>
  <si>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</si>
  <si>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</si>
  <si>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</si>
  <si>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</si>
  <si>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</si>
  <si>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</si>
  <si>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</si>
  <si>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</si>
  <si>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</si>
  <si>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</si>
  <si>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</si>
  <si>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</si>
  <si>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</si>
  <si>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</si>
  <si>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</si>
  <si>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</si>
  <si>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</si>
  <si>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</si>
  <si>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</si>
  <si>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</si>
  <si>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05</t>
  </si>
  <si>
    <t>专项业务及机关事务管理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</si>
  <si>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</si>
  <si>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</si>
  <si>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</si>
  <si>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</si>
  <si>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</si>
  <si>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</si>
  <si>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</si>
  <si>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</si>
  <si>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</si>
  <si>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</si>
  <si>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</si>
  <si>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</si>
  <si>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</si>
  <si>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</si>
  <si>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</si>
  <si>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</si>
  <si>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</si>
  <si>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</si>
  <si>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</si>
  <si>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</si>
  <si>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</si>
  <si>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</si>
  <si>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工资福利支出</t>
  </si>
  <si>
    <t>机关工资福利支出</t>
  </si>
  <si>
    <t>02</t>
  </si>
  <si>
    <t>商品和服务支出</t>
  </si>
  <si>
    <t>机关商品和服务支出</t>
  </si>
  <si>
    <t>对个人和家庭的补助</t>
  </si>
  <si>
    <t>资本性支出</t>
  </si>
  <si>
    <t>机关资本性支出（一）</t>
  </si>
  <si>
    <t>06</t>
  </si>
  <si>
    <t>政府性基金预算支出表</t>
  </si>
  <si>
    <t>二〇二五年二月</t>
    <phoneticPr fontId="15" type="noConversion"/>
  </si>
  <si>
    <t>部门预算财政拨款“三公”经费支出表</t>
  </si>
  <si>
    <t>预算单位编码及名称：[403]青岛中德生态园管理委员会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</si>
  <si>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</si>
  <si>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</si>
  <si>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</si>
  <si>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</si>
  <si>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</si>
  <si>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</si>
  <si>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</si>
  <si>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</si>
  <si>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</si>
  <si>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</si>
  <si>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</si>
  <si>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</si>
  <si>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</si>
  <si>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</si>
  <si>
    <t>02</t>
    <phoneticPr fontId="15" type="noConversion"/>
  </si>
  <si>
    <t>208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</si>
  <si>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</si>
  <si>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</si>
  <si>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</si>
  <si>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</si>
  <si>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215</t>
    <phoneticPr fontId="15" type="noConversion"/>
  </si>
  <si>
    <t>资源勘探工业信息等支出</t>
  </si>
  <si>
    <t>02</t>
    <phoneticPr fontId="15" type="noConversion"/>
  </si>
  <si>
    <t>制造业</t>
  </si>
  <si>
    <t>99</t>
    <phoneticPr fontId="15" type="noConversion"/>
  </si>
  <si>
    <t>其他制造业支出</t>
  </si>
  <si>
    <t>221</t>
  </si>
  <si>
    <t>住房保障支出</t>
  </si>
  <si>
    <t>住房改革支出</t>
  </si>
  <si>
    <t>住房公积金</t>
  </si>
  <si>
    <t>221</t>
    <phoneticPr fontId="15" type="noConversion"/>
  </si>
  <si>
    <t>01</t>
    <phoneticPr fontId="15" type="noConversion"/>
  </si>
  <si>
    <t>办公设备购置</t>
  </si>
  <si>
    <t>其他对个人和家庭的补助</t>
  </si>
  <si>
    <t>生活补助</t>
  </si>
  <si>
    <t>其他商品和服务支出</t>
  </si>
  <si>
    <t>公务用车运行维护费</t>
  </si>
  <si>
    <t>福利费</t>
  </si>
  <si>
    <t>工会经费</t>
  </si>
  <si>
    <t>租赁费</t>
  </si>
  <si>
    <t>因公出国（境）费用</t>
  </si>
  <si>
    <t>差旅费</t>
  </si>
  <si>
    <t>办公费</t>
  </si>
  <si>
    <t>其他社会保障缴费</t>
  </si>
  <si>
    <t>职工基本医疗保险缴费</t>
  </si>
  <si>
    <t>职业年金缴费</t>
  </si>
  <si>
    <t>机关事业单位基本养老保险缴费</t>
  </si>
  <si>
    <t>绩效工资</t>
  </si>
  <si>
    <t>奖金</t>
  </si>
  <si>
    <t>津贴补贴</t>
  </si>
  <si>
    <t>基本工资</t>
  </si>
  <si>
    <t>公用经费</t>
  </si>
  <si>
    <t>人员经费</t>
  </si>
  <si>
    <t>一般公共预算基本支出</t>
  </si>
  <si>
    <t>支出部门经济分类科目</t>
  </si>
  <si>
    <t>预算单位编码及名称：[403001]青岛中德生态园管理委员会本级</t>
  </si>
  <si>
    <t>部门预算批复表6</t>
    <phoneticPr fontId="15" type="noConversion"/>
  </si>
  <si>
    <t>一般公共预算财政拨款基本支出表（部门经济分类）</t>
    <phoneticPr fontId="15" type="noConversion"/>
  </si>
  <si>
    <t>社会福利和救助</t>
  </si>
  <si>
    <t>设备购置</t>
  </si>
  <si>
    <t>办公经费</t>
  </si>
  <si>
    <t>社会保障缴费</t>
  </si>
  <si>
    <t>工资奖金津补贴</t>
  </si>
  <si>
    <t>本年一般公共预算基本支出</t>
  </si>
  <si>
    <t>政府经济分类科目</t>
  </si>
  <si>
    <t>部门预算批复表7</t>
    <phoneticPr fontId="15" type="noConversion"/>
  </si>
  <si>
    <t>一般公共预算财政拨款基本支出表（政府经济分类）</t>
    <phoneticPr fontId="15" type="noConversion"/>
  </si>
  <si>
    <t>部门预算批复表8</t>
    <phoneticPr fontId="15" type="noConversion"/>
  </si>
  <si>
    <t>部门预算批复表9</t>
    <phoneticPr fontId="15" type="noConversion"/>
  </si>
  <si>
    <t>部门（单位）：青岛中德生态园管理委员会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</si>
</sst>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;\-#,##0.00;;"/>
    <numFmt numFmtId="177" formatCode="\ #,##0.00;\ \-#,##0.00;\ &quot;&quot;??;@"/>
    <numFmt numFmtId="178" formatCode="\ #,##0.00_ ;\-#,##0.00;;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family val="3"/>
      <charset val="134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2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21" fillId="0" borderId="0">
      <alignment vertical="top"/>
    </xf>
  </cellStyleXfs>
  <cellXfs count="138">
    <xf numFmtId="0" fontId="0" fillId="0" borderId="0" xfId="0" applyFont="1">
      <alignment vertical="top"/>
    </xf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 wrapText="1"/>
    </xf>
    <xf numFmtId="178" fontId="11" fillId="0" borderId="0" xfId="0" applyNumberFormat="1" applyFont="1">
      <alignment vertical="top"/>
    </xf>
    <xf numFmtId="49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left" vertical="center"/>
    </xf>
    <xf numFmtId="178" fontId="11" fillId="0" borderId="1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top"/>
    </xf>
    <xf numFmtId="176" fontId="11" fillId="0" borderId="8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0" fontId="21" fillId="0" borderId="0" xfId="3" applyFont="1">
      <alignment vertical="top"/>
    </xf>
    <xf numFmtId="0" fontId="22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2" fontId="19" fillId="0" borderId="5" xfId="3" applyNumberFormat="1" applyFont="1" applyBorder="1" applyAlignment="1">
      <alignment horizontal="right" vertical="center"/>
    </xf>
    <xf numFmtId="0" fontId="19" fillId="0" borderId="5" xfId="3" applyFont="1" applyBorder="1" applyAlignment="1">
      <alignment horizontal="left" vertical="center"/>
    </xf>
    <xf numFmtId="0" fontId="19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10" xfId="3" applyFont="1" applyBorder="1" applyAlignment="1">
      <alignment horizontal="right" vertical="center"/>
    </xf>
    <xf numFmtId="0" fontId="22" fillId="0" borderId="9" xfId="3" applyFont="1" applyBorder="1" applyAlignment="1">
      <alignment horizontal="right" vertical="center"/>
    </xf>
    <xf numFmtId="0" fontId="23" fillId="0" borderId="0" xfId="3" applyFont="1" applyAlignment="1">
      <alignment vertical="center"/>
    </xf>
    <xf numFmtId="0" fontId="1" fillId="0" borderId="0" xfId="3" applyFont="1">
      <alignment vertical="top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3" fillId="0" borderId="5" xfId="3" applyFont="1" applyBorder="1" applyAlignment="1">
      <alignment horizontal="center" vertical="center"/>
    </xf>
    <xf numFmtId="0" fontId="22" fillId="0" borderId="8" xfId="3" applyFont="1" applyBorder="1" applyAlignment="1">
      <alignment horizontal="left" vertical="center"/>
    </xf>
    <xf numFmtId="0" fontId="22" fillId="0" borderId="9" xfId="3" applyFont="1" applyBorder="1" applyAlignment="1">
      <alignment horizontal="left" vertical="center"/>
    </xf>
    <xf numFmtId="0" fontId="22" fillId="0" borderId="5" xfId="3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3"/>
    <cellStyle name="超链接" xfId="1"/>
    <cellStyle name="已访问的超链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workbookViewId="0">
      <selection activeCell="T12" sqref="T12"/>
    </sheetView>
  </sheetViews>
  <sheetFormatPr defaultColWidth="8.875" defaultRowHeight="15" customHeight="1"/>
  <sheetData>
    <row r="1" spans="1:16" ht="25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5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/>
    </row>
    <row r="3" spans="1:16" ht="25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</row>
    <row r="4" spans="1:16" ht="25.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</row>
    <row r="5" spans="1:16" ht="25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5"/>
    </row>
    <row r="6" spans="1:16" ht="46.5" customHeight="1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ht="25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5"/>
    </row>
    <row r="8" spans="1:16" ht="25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"/>
    </row>
    <row r="9" spans="1:16" ht="25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  <row r="10" spans="1:16" ht="25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</row>
    <row r="11" spans="1:16" ht="30" customHeight="1">
      <c r="A11" s="6"/>
      <c r="B11" s="6"/>
      <c r="C11" s="6"/>
      <c r="D11" s="6"/>
      <c r="E11" s="6"/>
      <c r="F11" s="6"/>
      <c r="G11" s="93" t="s">
        <v>111</v>
      </c>
      <c r="H11" s="93"/>
      <c r="I11" s="93"/>
      <c r="J11" s="93"/>
      <c r="K11" s="6"/>
      <c r="L11" s="6"/>
      <c r="M11" s="6"/>
      <c r="N11" s="6"/>
      <c r="O11" s="6"/>
      <c r="P11" s="5"/>
    </row>
    <row r="12" spans="1:16" ht="25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5"/>
    </row>
    <row r="13" spans="1:16" ht="25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5"/>
    </row>
    <row r="14" spans="1:16" ht="25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5"/>
    </row>
    <row r="15" spans="1:16" ht="25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"/>
    </row>
    <row r="16" spans="1:16" ht="25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5"/>
    </row>
    <row r="17" spans="1:16" ht="25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</row>
    <row r="18" spans="1:16" ht="25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</row>
    <row r="19" spans="1:16" ht="25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</row>
  </sheetData>
  <mergeCells count="2">
    <mergeCell ref="A6:P6"/>
    <mergeCell ref="G11:J11"/>
  </mergeCells>
  <phoneticPr fontId="1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4" workbookViewId="0">
      <selection activeCell="C7" sqref="C7:F13"/>
    </sheetView>
  </sheetViews>
  <sheetFormatPr defaultRowHeight="13.5"/>
  <cols>
    <col min="1" max="1" width="11.125" customWidth="1"/>
    <col min="2" max="2" width="34.5" customWidth="1"/>
    <col min="3" max="3" width="14.625" customWidth="1"/>
    <col min="4" max="4" width="24.375" customWidth="1"/>
    <col min="5" max="5" width="22.375" customWidth="1"/>
    <col min="6" max="6" width="28" customWidth="1"/>
  </cols>
  <sheetData>
    <row r="1" spans="1:6" ht="36.6" customHeight="1">
      <c r="A1" s="132" t="s">
        <v>182</v>
      </c>
      <c r="B1" s="133"/>
      <c r="C1" s="133"/>
      <c r="D1" s="133"/>
      <c r="E1" s="133"/>
      <c r="F1" s="133"/>
    </row>
    <row r="2" spans="1:6" ht="51.6" customHeight="1">
      <c r="A2" s="134" t="s">
        <v>112</v>
      </c>
      <c r="B2" s="134"/>
      <c r="C2" s="134"/>
      <c r="D2" s="134"/>
      <c r="E2" s="134"/>
      <c r="F2" s="134"/>
    </row>
    <row r="3" spans="1:6" ht="30.6" customHeight="1">
      <c r="A3" s="135" t="s">
        <v>113</v>
      </c>
      <c r="B3" s="136"/>
      <c r="C3" s="136"/>
      <c r="D3" s="136"/>
      <c r="E3" s="59" t="s">
        <v>114</v>
      </c>
      <c r="F3" s="60" t="s">
        <v>115</v>
      </c>
    </row>
    <row r="4" spans="1:6" ht="30.6" customHeight="1">
      <c r="A4" s="137" t="s">
        <v>116</v>
      </c>
      <c r="B4" s="137" t="s">
        <v>88</v>
      </c>
      <c r="C4" s="137" t="s">
        <v>117</v>
      </c>
      <c r="D4" s="137"/>
      <c r="E4" s="137"/>
      <c r="F4" s="137"/>
    </row>
    <row r="5" spans="1:6" ht="30.6" customHeight="1">
      <c r="A5" s="137"/>
      <c r="B5" s="137"/>
      <c r="C5" s="61" t="s">
        <v>57</v>
      </c>
      <c r="D5" s="61" t="s">
        <v>118</v>
      </c>
      <c r="E5" s="61" t="s">
        <v>119</v>
      </c>
      <c r="F5" s="61" t="s">
        <v>120</v>
      </c>
    </row>
    <row r="6" spans="1:6" ht="30.6" customHeight="1">
      <c r="A6" s="61" t="s">
        <v>121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</row>
    <row r="7" spans="1:6" ht="30.6" customHeight="1">
      <c r="A7" s="62">
        <v>1</v>
      </c>
      <c r="B7" s="63" t="s">
        <v>57</v>
      </c>
      <c r="C7" s="65">
        <f t="shared" ref="C7:C13" si="0">SUM(D7,E7,F7)</f>
        <v>30</v>
      </c>
      <c r="D7" s="65">
        <f>D8</f>
        <v>30</v>
      </c>
      <c r="E7" s="65">
        <f>E8</f>
        <v>0</v>
      </c>
      <c r="F7" s="65">
        <f>F8</f>
        <v>0</v>
      </c>
    </row>
    <row r="8" spans="1:6" ht="30.6" customHeight="1">
      <c r="A8" s="62">
        <v>2</v>
      </c>
      <c r="B8" s="63" t="s">
        <v>122</v>
      </c>
      <c r="C8" s="65">
        <f t="shared" si="0"/>
        <v>30</v>
      </c>
      <c r="D8" s="65">
        <f>SUM(D9,D11,D12,D13)</f>
        <v>30</v>
      </c>
      <c r="E8" s="65">
        <f>SUM(E9,E11,E12,E13)</f>
        <v>0</v>
      </c>
      <c r="F8" s="65">
        <f>SUM(F9,F11,F12,F13)</f>
        <v>0</v>
      </c>
    </row>
    <row r="9" spans="1:6" ht="30.6" customHeight="1">
      <c r="A9" s="62">
        <v>3</v>
      </c>
      <c r="B9" s="63" t="s">
        <v>123</v>
      </c>
      <c r="C9" s="65">
        <f t="shared" si="0"/>
        <v>25</v>
      </c>
      <c r="D9" s="65">
        <v>25</v>
      </c>
      <c r="E9" s="65">
        <v>0</v>
      </c>
      <c r="F9" s="65">
        <v>0</v>
      </c>
    </row>
    <row r="10" spans="1:6" ht="30.6" customHeight="1">
      <c r="A10" s="62">
        <v>4</v>
      </c>
      <c r="B10" s="63" t="s">
        <v>124</v>
      </c>
      <c r="C10" s="65">
        <f t="shared" si="0"/>
        <v>5</v>
      </c>
      <c r="D10" s="65">
        <f>SUM(D11,D12)</f>
        <v>5</v>
      </c>
      <c r="E10" s="65">
        <f>SUM(E11,E12)</f>
        <v>0</v>
      </c>
      <c r="F10" s="65">
        <f>SUM(F11,F12)</f>
        <v>0</v>
      </c>
    </row>
    <row r="11" spans="1:6" ht="30.6" customHeight="1">
      <c r="A11" s="62">
        <v>5</v>
      </c>
      <c r="B11" s="63" t="s">
        <v>125</v>
      </c>
      <c r="C11" s="65">
        <f t="shared" si="0"/>
        <v>0</v>
      </c>
      <c r="D11" s="65">
        <v>0</v>
      </c>
      <c r="E11" s="65">
        <v>0</v>
      </c>
      <c r="F11" s="65">
        <v>0</v>
      </c>
    </row>
    <row r="12" spans="1:6" ht="30.6" customHeight="1">
      <c r="A12" s="62">
        <v>6</v>
      </c>
      <c r="B12" s="63" t="s">
        <v>126</v>
      </c>
      <c r="C12" s="65">
        <f t="shared" si="0"/>
        <v>5</v>
      </c>
      <c r="D12" s="65">
        <v>5</v>
      </c>
      <c r="E12" s="65">
        <v>0</v>
      </c>
      <c r="F12" s="65">
        <v>0</v>
      </c>
    </row>
    <row r="13" spans="1:6" ht="30.6" customHeight="1">
      <c r="A13" s="62">
        <v>7</v>
      </c>
      <c r="B13" s="63" t="s">
        <v>127</v>
      </c>
      <c r="C13" s="65">
        <f t="shared" si="0"/>
        <v>0</v>
      </c>
      <c r="D13" s="65">
        <v>0</v>
      </c>
      <c r="E13" s="65">
        <v>0</v>
      </c>
      <c r="F13" s="65">
        <v>0</v>
      </c>
    </row>
    <row r="14" spans="1:6" ht="30.6" customHeight="1">
      <c r="A14" s="62"/>
      <c r="B14" s="63"/>
      <c r="C14" s="64"/>
      <c r="D14" s="64"/>
      <c r="E14" s="64"/>
      <c r="F14" s="64"/>
    </row>
  </sheetData>
  <mergeCells count="6">
    <mergeCell ref="A1:F1"/>
    <mergeCell ref="A2:F2"/>
    <mergeCell ref="A3:D3"/>
    <mergeCell ref="A4:A5"/>
    <mergeCell ref="B4:B5"/>
    <mergeCell ref="C4:F4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pane ySplit="5" topLeftCell="A15" activePane="bottomLeft" state="frozen"/>
      <selection pane="bottomLeft" activeCell="F21" sqref="F21:F22"/>
    </sheetView>
  </sheetViews>
  <sheetFormatPr defaultColWidth="8.875" defaultRowHeight="15" customHeight="1"/>
  <cols>
    <col min="1" max="1" width="34.375" customWidth="1"/>
    <col min="2" max="2" width="18.5" customWidth="1"/>
    <col min="3" max="3" width="34.375" customWidth="1"/>
    <col min="4" max="4" width="18.5" customWidth="1"/>
  </cols>
  <sheetData>
    <row r="1" spans="1:4" s="7" customFormat="1" ht="15" customHeight="1">
      <c r="A1" s="94" t="s">
        <v>1</v>
      </c>
      <c r="B1" s="94"/>
      <c r="C1" s="94"/>
      <c r="D1" s="94"/>
    </row>
    <row r="2" spans="1:4" s="8" customFormat="1" ht="40.5" customHeight="1">
      <c r="A2" s="95" t="s">
        <v>2</v>
      </c>
      <c r="B2" s="96"/>
      <c r="C2" s="96"/>
      <c r="D2" s="96"/>
    </row>
    <row r="3" spans="1:4" s="7" customFormat="1" ht="21" customHeight="1">
      <c r="A3" s="99" t="s">
        <v>3</v>
      </c>
      <c r="B3" s="99"/>
      <c r="C3" s="100"/>
      <c r="D3" s="10" t="s">
        <v>4</v>
      </c>
    </row>
    <row r="4" spans="1:4" s="11" customFormat="1" ht="21" customHeight="1">
      <c r="A4" s="97" t="s">
        <v>5</v>
      </c>
      <c r="B4" s="98"/>
      <c r="C4" s="97" t="s">
        <v>6</v>
      </c>
      <c r="D4" s="98"/>
    </row>
    <row r="5" spans="1:4" s="13" customFormat="1" ht="21" customHeight="1">
      <c r="A5" s="12" t="s">
        <v>7</v>
      </c>
      <c r="B5" s="12" t="s">
        <v>8</v>
      </c>
      <c r="C5" s="12" t="s">
        <v>7</v>
      </c>
      <c r="D5" s="12" t="s">
        <v>8</v>
      </c>
    </row>
    <row r="6" spans="1:4" ht="21" customHeight="1">
      <c r="A6" s="14" t="s">
        <v>9</v>
      </c>
      <c r="B6" s="24">
        <v>2980.637655</v>
      </c>
      <c r="C6" s="16" t="s">
        <v>10</v>
      </c>
      <c r="D6" s="24">
        <v>2355.15</v>
      </c>
    </row>
    <row r="7" spans="1:4" s="7" customFormat="1" ht="21" customHeight="1">
      <c r="A7" s="17" t="s">
        <v>11</v>
      </c>
      <c r="B7" s="15">
        <v>2980.637655</v>
      </c>
      <c r="C7" s="16" t="s">
        <v>12</v>
      </c>
      <c r="D7" s="24"/>
    </row>
    <row r="8" spans="1:4" s="7" customFormat="1" ht="21" customHeight="1">
      <c r="A8" s="17" t="s">
        <v>13</v>
      </c>
      <c r="B8" s="15"/>
      <c r="C8" s="16" t="s">
        <v>14</v>
      </c>
      <c r="D8" s="24"/>
    </row>
    <row r="9" spans="1:4" s="7" customFormat="1" ht="21" customHeight="1">
      <c r="A9" s="17" t="s">
        <v>15</v>
      </c>
      <c r="B9" s="15"/>
      <c r="C9" s="16" t="s">
        <v>16</v>
      </c>
      <c r="D9" s="24"/>
    </row>
    <row r="10" spans="1:4" s="7" customFormat="1" ht="21" customHeight="1">
      <c r="A10" s="17" t="s">
        <v>17</v>
      </c>
      <c r="B10" s="15"/>
      <c r="C10" s="16" t="s">
        <v>18</v>
      </c>
      <c r="D10" s="24"/>
    </row>
    <row r="11" spans="1:4" s="7" customFormat="1" ht="21" customHeight="1">
      <c r="A11" s="17" t="s">
        <v>19</v>
      </c>
      <c r="B11" s="15"/>
      <c r="C11" s="16" t="s">
        <v>20</v>
      </c>
      <c r="D11" s="24"/>
    </row>
    <row r="12" spans="1:4" s="7" customFormat="1" ht="21" customHeight="1">
      <c r="A12" s="17" t="s">
        <v>21</v>
      </c>
      <c r="B12" s="15"/>
      <c r="C12" s="16" t="s">
        <v>22</v>
      </c>
      <c r="D12" s="24"/>
    </row>
    <row r="13" spans="1:4" s="7" customFormat="1" ht="21" customHeight="1">
      <c r="A13" s="17" t="s">
        <v>23</v>
      </c>
      <c r="B13" s="15"/>
      <c r="C13" s="16" t="s">
        <v>24</v>
      </c>
      <c r="D13" s="24">
        <v>403.82</v>
      </c>
    </row>
    <row r="14" spans="1:4" s="7" customFormat="1" ht="21" customHeight="1">
      <c r="A14" s="17"/>
      <c r="B14" s="15"/>
      <c r="C14" s="16" t="s">
        <v>25</v>
      </c>
      <c r="D14" s="24"/>
    </row>
    <row r="15" spans="1:4" s="7" customFormat="1" ht="21" customHeight="1">
      <c r="A15" s="17"/>
      <c r="B15" s="15"/>
      <c r="C15" s="16" t="s">
        <v>26</v>
      </c>
      <c r="D15" s="24"/>
    </row>
    <row r="16" spans="1:4" s="7" customFormat="1" ht="21" customHeight="1">
      <c r="A16" s="17"/>
      <c r="B16" s="18"/>
      <c r="C16" s="16" t="s">
        <v>27</v>
      </c>
      <c r="D16" s="24"/>
    </row>
    <row r="17" spans="1:4" s="7" customFormat="1" ht="21" customHeight="1">
      <c r="A17" s="17"/>
      <c r="B17" s="18"/>
      <c r="C17" s="16" t="s">
        <v>28</v>
      </c>
      <c r="D17" s="24"/>
    </row>
    <row r="18" spans="1:4" s="7" customFormat="1" ht="21" customHeight="1">
      <c r="A18" s="17"/>
      <c r="B18" s="18"/>
      <c r="C18" s="16" t="s">
        <v>29</v>
      </c>
      <c r="D18" s="24"/>
    </row>
    <row r="19" spans="1:4" s="7" customFormat="1" ht="21" customHeight="1">
      <c r="A19" s="17"/>
      <c r="B19" s="18"/>
      <c r="C19" s="16" t="s">
        <v>30</v>
      </c>
      <c r="D19" s="24">
        <v>21395.8</v>
      </c>
    </row>
    <row r="20" spans="1:4" s="7" customFormat="1" ht="21" customHeight="1">
      <c r="A20" s="17"/>
      <c r="B20" s="18"/>
      <c r="C20" s="16" t="s">
        <v>31</v>
      </c>
      <c r="D20" s="24"/>
    </row>
    <row r="21" spans="1:4" s="7" customFormat="1" ht="21" customHeight="1">
      <c r="A21" s="17"/>
      <c r="B21" s="18"/>
      <c r="C21" s="16" t="s">
        <v>32</v>
      </c>
      <c r="D21" s="24"/>
    </row>
    <row r="22" spans="1:4" s="7" customFormat="1" ht="21" customHeight="1">
      <c r="A22" s="17"/>
      <c r="B22" s="18"/>
      <c r="C22" s="16" t="s">
        <v>33</v>
      </c>
      <c r="D22" s="24"/>
    </row>
    <row r="23" spans="1:4" s="7" customFormat="1" ht="21" customHeight="1">
      <c r="A23" s="17"/>
      <c r="B23" s="18"/>
      <c r="C23" s="16" t="s">
        <v>34</v>
      </c>
      <c r="D23" s="24"/>
    </row>
    <row r="24" spans="1:4" s="7" customFormat="1" ht="21" customHeight="1">
      <c r="A24" s="17"/>
      <c r="B24" s="18"/>
      <c r="C24" s="16" t="s">
        <v>35</v>
      </c>
      <c r="D24" s="24">
        <v>221.67</v>
      </c>
    </row>
    <row r="25" spans="1:4" s="7" customFormat="1" ht="21" customHeight="1">
      <c r="A25" s="17"/>
      <c r="B25" s="18"/>
      <c r="C25" s="16" t="s">
        <v>36</v>
      </c>
      <c r="D25" s="15"/>
    </row>
    <row r="26" spans="1:4" s="7" customFormat="1" ht="21" customHeight="1">
      <c r="A26" s="17"/>
      <c r="B26" s="18"/>
      <c r="C26" s="16" t="s">
        <v>37</v>
      </c>
      <c r="D26" s="15"/>
    </row>
    <row r="27" spans="1:4" s="7" customFormat="1" ht="21" customHeight="1">
      <c r="A27" s="17"/>
      <c r="B27" s="18"/>
      <c r="C27" s="16" t="s">
        <v>38</v>
      </c>
      <c r="D27" s="15"/>
    </row>
    <row r="28" spans="1:4" s="7" customFormat="1" ht="21" customHeight="1">
      <c r="A28" s="17"/>
      <c r="B28" s="18"/>
      <c r="C28" s="16" t="s">
        <v>39</v>
      </c>
      <c r="D28" s="19"/>
    </row>
    <row r="29" spans="1:4" s="7" customFormat="1" ht="21" customHeight="1">
      <c r="A29" s="17"/>
      <c r="B29" s="18"/>
      <c r="C29" s="16"/>
      <c r="D29" s="18"/>
    </row>
    <row r="30" spans="1:4" s="7" customFormat="1" ht="21" customHeight="1">
      <c r="A30" s="20" t="s">
        <v>40</v>
      </c>
      <c r="B30" s="18">
        <f>B6+B10+B11+B12+B13+B14+B15</f>
        <v>2980.637655</v>
      </c>
      <c r="C30" s="12" t="s">
        <v>41</v>
      </c>
      <c r="D30" s="15">
        <f>D37-D35</f>
        <v>24376.437654999998</v>
      </c>
    </row>
    <row r="31" spans="1:4" ht="21" customHeight="1">
      <c r="A31" s="21"/>
      <c r="B31" s="21"/>
      <c r="C31" s="21"/>
      <c r="D31" s="21"/>
    </row>
    <row r="32" spans="1:4" ht="21" customHeight="1">
      <c r="A32" s="17" t="s">
        <v>42</v>
      </c>
      <c r="B32" s="15"/>
      <c r="C32" s="21"/>
      <c r="D32" s="21"/>
    </row>
    <row r="33" spans="1:4" ht="21" customHeight="1">
      <c r="A33" s="17" t="s">
        <v>43</v>
      </c>
      <c r="B33" s="15"/>
      <c r="C33" s="16" t="s">
        <v>44</v>
      </c>
      <c r="D33" s="21"/>
    </row>
    <row r="34" spans="1:4" s="7" customFormat="1" ht="21" customHeight="1">
      <c r="A34" s="17" t="s">
        <v>45</v>
      </c>
      <c r="B34" s="15"/>
      <c r="C34" s="16" t="s">
        <v>46</v>
      </c>
      <c r="D34" s="18"/>
    </row>
    <row r="35" spans="1:4" s="7" customFormat="1" ht="21" customHeight="1">
      <c r="A35" s="17" t="s">
        <v>47</v>
      </c>
      <c r="B35" s="15">
        <v>21395.8</v>
      </c>
      <c r="C35" s="16" t="s">
        <v>48</v>
      </c>
      <c r="D35" s="15"/>
    </row>
    <row r="36" spans="1:4" s="7" customFormat="1" ht="21" customHeight="1">
      <c r="A36" s="17"/>
      <c r="B36" s="18"/>
      <c r="C36" s="22"/>
      <c r="D36" s="18"/>
    </row>
    <row r="37" spans="1:4" s="7" customFormat="1" ht="21" customHeight="1">
      <c r="A37" s="23" t="s">
        <v>49</v>
      </c>
      <c r="B37" s="24">
        <f>SUM(B30:B35)</f>
        <v>24376.437654999998</v>
      </c>
      <c r="C37" s="25" t="s">
        <v>50</v>
      </c>
      <c r="D37" s="24">
        <v>24376.437654999998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opLeftCell="C1" workbookViewId="0">
      <pane ySplit="7" topLeftCell="A17" activePane="bottomLeft" state="frozen"/>
      <selection pane="bottomLeft" activeCell="H25" sqref="H25"/>
    </sheetView>
  </sheetViews>
  <sheetFormatPr defaultColWidth="8.875" defaultRowHeight="15" customHeight="1"/>
  <cols>
    <col min="1" max="2" width="0" hidden="1" customWidth="1"/>
    <col min="3" max="5" width="5.625" customWidth="1"/>
    <col min="6" max="6" width="28.5" customWidth="1"/>
    <col min="7" max="9" width="14.375" customWidth="1"/>
    <col min="10" max="10" width="8.375" customWidth="1"/>
    <col min="11" max="11" width="5.75" customWidth="1"/>
    <col min="12" max="12" width="6.25" customWidth="1"/>
    <col min="13" max="13" width="6.75" customWidth="1"/>
    <col min="14" max="14" width="5.375" customWidth="1"/>
    <col min="15" max="15" width="7.25" customWidth="1"/>
    <col min="16" max="16" width="6.75" customWidth="1"/>
    <col min="17" max="17" width="8.375" customWidth="1"/>
    <col min="18" max="19" width="14.375" customWidth="1"/>
  </cols>
  <sheetData>
    <row r="1" spans="1:19" s="26" customFormat="1" ht="15" customHeight="1">
      <c r="B1" s="27"/>
      <c r="C1" s="94" t="s">
        <v>51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s="28" customFormat="1" ht="40.5" customHeight="1">
      <c r="A2" s="29"/>
      <c r="C2" s="95" t="s">
        <v>52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5"/>
      <c r="Q2" s="95"/>
      <c r="R2" s="96"/>
      <c r="S2" s="96"/>
    </row>
    <row r="3" spans="1:19" ht="21" customHeight="1">
      <c r="A3" s="99" t="s">
        <v>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5"/>
      <c r="Q3" s="105"/>
      <c r="R3" s="99"/>
      <c r="S3" s="99"/>
    </row>
    <row r="4" spans="1:19" s="30" customFormat="1" ht="21" customHeight="1">
      <c r="A4" s="103" t="s">
        <v>53</v>
      </c>
      <c r="B4" s="103" t="s">
        <v>54</v>
      </c>
      <c r="C4" s="102" t="s">
        <v>55</v>
      </c>
      <c r="D4" s="102"/>
      <c r="E4" s="102"/>
      <c r="F4" s="102" t="s">
        <v>56</v>
      </c>
      <c r="G4" s="102" t="s">
        <v>57</v>
      </c>
      <c r="H4" s="102" t="s">
        <v>58</v>
      </c>
      <c r="I4" s="102"/>
      <c r="J4" s="102"/>
      <c r="K4" s="102"/>
      <c r="L4" s="101" t="s">
        <v>59</v>
      </c>
      <c r="M4" s="101" t="s">
        <v>60</v>
      </c>
      <c r="N4" s="101" t="s">
        <v>61</v>
      </c>
      <c r="O4" s="101" t="s">
        <v>62</v>
      </c>
      <c r="P4" s="101" t="s">
        <v>42</v>
      </c>
      <c r="Q4" s="101" t="s">
        <v>43</v>
      </c>
      <c r="R4" s="101" t="s">
        <v>45</v>
      </c>
      <c r="S4" s="106" t="s">
        <v>47</v>
      </c>
    </row>
    <row r="5" spans="1:19" s="30" customFormat="1" ht="21" customHeight="1">
      <c r="A5" s="104"/>
      <c r="B5" s="104"/>
      <c r="C5" s="102" t="s">
        <v>63</v>
      </c>
      <c r="D5" s="102" t="s">
        <v>64</v>
      </c>
      <c r="E5" s="102" t="s">
        <v>65</v>
      </c>
      <c r="F5" s="102"/>
      <c r="G5" s="102"/>
      <c r="H5" s="102" t="s">
        <v>66</v>
      </c>
      <c r="I5" s="101" t="s">
        <v>67</v>
      </c>
      <c r="J5" s="101" t="s">
        <v>68</v>
      </c>
      <c r="K5" s="101" t="s">
        <v>69</v>
      </c>
      <c r="L5" s="101"/>
      <c r="M5" s="101"/>
      <c r="N5" s="101"/>
      <c r="O5" s="101"/>
      <c r="P5" s="101"/>
      <c r="Q5" s="101"/>
      <c r="R5" s="101"/>
      <c r="S5" s="101"/>
    </row>
    <row r="6" spans="1:19" s="30" customFormat="1" ht="21" customHeight="1">
      <c r="A6" s="104"/>
      <c r="B6" s="104"/>
      <c r="C6" s="102"/>
      <c r="D6" s="102"/>
      <c r="E6" s="102"/>
      <c r="F6" s="102"/>
      <c r="G6" s="102"/>
      <c r="H6" s="102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s="30" customFormat="1" ht="21" customHeight="1">
      <c r="A7" s="104"/>
      <c r="B7" s="104"/>
      <c r="C7" s="102"/>
      <c r="D7" s="102"/>
      <c r="E7" s="102"/>
      <c r="F7" s="102"/>
      <c r="G7" s="102"/>
      <c r="H7" s="102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</row>
    <row r="8" spans="1:19" s="7" customFormat="1" ht="21" customHeight="1">
      <c r="A8" s="32"/>
      <c r="B8" s="32"/>
      <c r="C8" s="33"/>
      <c r="D8" s="33"/>
      <c r="E8" s="33"/>
      <c r="F8" s="34" t="s">
        <v>70</v>
      </c>
      <c r="G8" s="66">
        <f t="shared" ref="G8:G22" si="0">H8+SUM(L8:S8)</f>
        <v>24376.444528</v>
      </c>
      <c r="H8" s="66">
        <f t="shared" ref="H8:H22" si="1">I8+J8+K8</f>
        <v>2980.6445280000003</v>
      </c>
      <c r="I8" s="67">
        <f>I9+I13+I17+I20</f>
        <v>2980.6445280000003</v>
      </c>
      <c r="J8" s="36"/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68">
        <v>21395.8</v>
      </c>
    </row>
    <row r="9" spans="1:19" s="7" customFormat="1" ht="21" customHeight="1">
      <c r="A9" s="32"/>
      <c r="B9" s="32"/>
      <c r="C9" s="33" t="s">
        <v>71</v>
      </c>
      <c r="D9" s="33"/>
      <c r="E9" s="33"/>
      <c r="F9" s="34" t="s">
        <v>72</v>
      </c>
      <c r="G9" s="66">
        <f t="shared" si="0"/>
        <v>2355.154528</v>
      </c>
      <c r="H9" s="66">
        <f t="shared" si="1"/>
        <v>2355.154528</v>
      </c>
      <c r="I9" s="67">
        <f>I10</f>
        <v>2355.154528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</row>
    <row r="10" spans="1:19" ht="21" customHeight="1">
      <c r="A10" s="32"/>
      <c r="B10" s="32"/>
      <c r="C10" s="33"/>
      <c r="D10" s="33" t="s">
        <v>73</v>
      </c>
      <c r="E10" s="33"/>
      <c r="F10" s="34" t="s">
        <v>74</v>
      </c>
      <c r="G10" s="66">
        <f t="shared" si="0"/>
        <v>2355.154528</v>
      </c>
      <c r="H10" s="66">
        <f t="shared" si="1"/>
        <v>2355.154528</v>
      </c>
      <c r="I10" s="67">
        <f>I11+I12</f>
        <v>2355.154528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</row>
    <row r="11" spans="1:19" ht="21" customHeight="1">
      <c r="A11" s="32"/>
      <c r="B11" s="32"/>
      <c r="C11" s="33"/>
      <c r="D11" s="33"/>
      <c r="E11" s="33" t="s">
        <v>75</v>
      </c>
      <c r="F11" s="34" t="s">
        <v>76</v>
      </c>
      <c r="G11" s="66">
        <f t="shared" si="0"/>
        <v>2251.154528</v>
      </c>
      <c r="H11" s="66">
        <f t="shared" si="1"/>
        <v>2251.154528</v>
      </c>
      <c r="I11" s="67">
        <v>2251.154528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</row>
    <row r="12" spans="1:19" ht="21" customHeight="1">
      <c r="A12" s="32"/>
      <c r="B12" s="32"/>
      <c r="C12" s="33"/>
      <c r="D12" s="33"/>
      <c r="E12" s="33" t="s">
        <v>77</v>
      </c>
      <c r="F12" s="34" t="s">
        <v>78</v>
      </c>
      <c r="G12" s="66">
        <f t="shared" si="0"/>
        <v>104</v>
      </c>
      <c r="H12" s="66">
        <f t="shared" si="1"/>
        <v>104</v>
      </c>
      <c r="I12" s="67">
        <v>104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</row>
    <row r="13" spans="1:19" s="1" customFormat="1" ht="21" customHeight="1">
      <c r="A13" s="34"/>
      <c r="B13" s="34"/>
      <c r="C13" s="39" t="s">
        <v>129</v>
      </c>
      <c r="D13" s="39"/>
      <c r="E13" s="39"/>
      <c r="F13" s="34" t="s">
        <v>130</v>
      </c>
      <c r="G13" s="66">
        <f t="shared" si="0"/>
        <v>403.82</v>
      </c>
      <c r="H13" s="66">
        <f t="shared" si="1"/>
        <v>403.82</v>
      </c>
      <c r="I13" s="67">
        <f>I14</f>
        <v>403.82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</row>
    <row r="14" spans="1:19" s="1" customFormat="1" ht="21" customHeight="1">
      <c r="A14" s="34"/>
      <c r="B14" s="34"/>
      <c r="C14" s="39"/>
      <c r="D14" s="39" t="s">
        <v>77</v>
      </c>
      <c r="E14" s="39"/>
      <c r="F14" s="34" t="s">
        <v>131</v>
      </c>
      <c r="G14" s="66">
        <f t="shared" si="0"/>
        <v>403.82</v>
      </c>
      <c r="H14" s="66">
        <f t="shared" si="1"/>
        <v>403.82</v>
      </c>
      <c r="I14" s="66">
        <f>I15+I16</f>
        <v>403.82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</row>
    <row r="15" spans="1:19" s="1" customFormat="1" ht="21" customHeight="1">
      <c r="A15" s="34"/>
      <c r="B15" s="34"/>
      <c r="C15" s="39"/>
      <c r="D15" s="39"/>
      <c r="E15" s="39" t="s">
        <v>77</v>
      </c>
      <c r="F15" s="34" t="s">
        <v>132</v>
      </c>
      <c r="G15" s="66">
        <f t="shared" si="0"/>
        <v>238.62</v>
      </c>
      <c r="H15" s="66">
        <f t="shared" si="1"/>
        <v>238.62</v>
      </c>
      <c r="I15" s="66">
        <v>238.62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</row>
    <row r="16" spans="1:19" s="1" customFormat="1" ht="21" customHeight="1">
      <c r="A16" s="34"/>
      <c r="B16" s="34"/>
      <c r="C16" s="39"/>
      <c r="D16" s="39"/>
      <c r="E16" s="39" t="s">
        <v>109</v>
      </c>
      <c r="F16" s="34" t="s">
        <v>133</v>
      </c>
      <c r="G16" s="66">
        <f t="shared" si="0"/>
        <v>165.2</v>
      </c>
      <c r="H16" s="66">
        <f t="shared" si="1"/>
        <v>165.2</v>
      </c>
      <c r="I16" s="66">
        <v>165.2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</row>
    <row r="17" spans="1:19" ht="21" customHeight="1">
      <c r="A17" s="32"/>
      <c r="B17" s="32"/>
      <c r="C17" s="39" t="s">
        <v>134</v>
      </c>
      <c r="D17" s="39"/>
      <c r="E17" s="39"/>
      <c r="F17" s="34" t="s">
        <v>135</v>
      </c>
      <c r="G17" s="35">
        <f t="shared" si="0"/>
        <v>21395.8</v>
      </c>
      <c r="H17" s="35">
        <f t="shared" si="1"/>
        <v>0</v>
      </c>
      <c r="I17" s="36">
        <v>0</v>
      </c>
      <c r="J17" s="36"/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68">
        <v>21395.8</v>
      </c>
    </row>
    <row r="18" spans="1:19" ht="21" customHeight="1">
      <c r="A18" s="32"/>
      <c r="B18" s="32"/>
      <c r="C18" s="39"/>
      <c r="D18" s="39" t="s">
        <v>136</v>
      </c>
      <c r="E18" s="39"/>
      <c r="F18" s="34" t="s">
        <v>137</v>
      </c>
      <c r="G18" s="35">
        <f t="shared" si="0"/>
        <v>21395.8</v>
      </c>
      <c r="H18" s="35">
        <f t="shared" si="1"/>
        <v>0</v>
      </c>
      <c r="I18" s="36">
        <v>0</v>
      </c>
      <c r="J18" s="36"/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68">
        <v>21395.8</v>
      </c>
    </row>
    <row r="19" spans="1:19" ht="21" customHeight="1">
      <c r="A19" s="32"/>
      <c r="B19" s="32"/>
      <c r="C19" s="39"/>
      <c r="D19" s="39"/>
      <c r="E19" s="39" t="s">
        <v>138</v>
      </c>
      <c r="F19" s="34" t="s">
        <v>139</v>
      </c>
      <c r="G19" s="35">
        <f t="shared" si="0"/>
        <v>21395.8</v>
      </c>
      <c r="H19" s="35">
        <f t="shared" si="1"/>
        <v>0</v>
      </c>
      <c r="I19" s="36">
        <v>0</v>
      </c>
      <c r="J19" s="36"/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68">
        <v>21395.8</v>
      </c>
    </row>
    <row r="20" spans="1:19" s="1" customFormat="1" ht="21" customHeight="1">
      <c r="A20" s="34"/>
      <c r="B20" s="34"/>
      <c r="C20" s="39" t="s">
        <v>140</v>
      </c>
      <c r="D20" s="39"/>
      <c r="E20" s="39"/>
      <c r="F20" s="34" t="s">
        <v>141</v>
      </c>
      <c r="G20" s="66">
        <f t="shared" si="0"/>
        <v>221.67</v>
      </c>
      <c r="H20" s="66">
        <f t="shared" si="1"/>
        <v>221.67</v>
      </c>
      <c r="I20" s="66">
        <v>221.67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</row>
    <row r="21" spans="1:19" s="1" customFormat="1" ht="21" customHeight="1">
      <c r="A21" s="34"/>
      <c r="B21" s="34"/>
      <c r="C21" s="39"/>
      <c r="D21" s="39" t="s">
        <v>103</v>
      </c>
      <c r="E21" s="39"/>
      <c r="F21" s="34" t="s">
        <v>142</v>
      </c>
      <c r="G21" s="66">
        <f t="shared" si="0"/>
        <v>221.67</v>
      </c>
      <c r="H21" s="66">
        <f t="shared" si="1"/>
        <v>221.67</v>
      </c>
      <c r="I21" s="66">
        <v>221.67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</row>
    <row r="22" spans="1:19" s="1" customFormat="1" ht="21" customHeight="1">
      <c r="A22" s="34"/>
      <c r="B22" s="34"/>
      <c r="C22" s="39"/>
      <c r="D22" s="39"/>
      <c r="E22" s="39" t="s">
        <v>75</v>
      </c>
      <c r="F22" s="34" t="s">
        <v>143</v>
      </c>
      <c r="G22" s="66">
        <f t="shared" si="0"/>
        <v>221.67</v>
      </c>
      <c r="H22" s="66">
        <f t="shared" si="1"/>
        <v>221.67</v>
      </c>
      <c r="I22" s="66">
        <v>221.67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</row>
  </sheetData>
  <mergeCells count="24"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  <mergeCell ref="I5:I7"/>
    <mergeCell ref="J5:J7"/>
    <mergeCell ref="K5:K7"/>
    <mergeCell ref="C4:E4"/>
    <mergeCell ref="C5:C7"/>
    <mergeCell ref="D5:D7"/>
    <mergeCell ref="E5:E7"/>
    <mergeCell ref="F4:F7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pane ySplit="5" topLeftCell="A6" activePane="bottomLeft" state="frozen"/>
      <selection pane="bottomLeft" activeCell="G6" sqref="G6:J20"/>
    </sheetView>
  </sheetViews>
  <sheetFormatPr defaultColWidth="8.875" defaultRowHeight="15" customHeight="1"/>
  <cols>
    <col min="1" max="2" width="0" hidden="1" customWidth="1"/>
    <col min="3" max="5" width="5.625" customWidth="1"/>
    <col min="6" max="6" width="32.875" customWidth="1"/>
    <col min="7" max="10" width="14.375" style="41" customWidth="1"/>
    <col min="12" max="12" width="12.75" bestFit="1" customWidth="1"/>
    <col min="13" max="13" width="12.25" customWidth="1"/>
    <col min="14" max="14" width="13.5" customWidth="1"/>
  </cols>
  <sheetData>
    <row r="1" spans="1:14" ht="13.5" customHeight="1">
      <c r="A1" s="37"/>
      <c r="B1" s="37"/>
      <c r="C1" s="94" t="s">
        <v>79</v>
      </c>
      <c r="D1" s="94"/>
      <c r="E1" s="94"/>
      <c r="F1" s="94"/>
      <c r="G1" s="108"/>
      <c r="H1" s="108"/>
      <c r="I1" s="108"/>
      <c r="J1" s="108"/>
    </row>
    <row r="2" spans="1:14" ht="40.5" customHeight="1">
      <c r="A2" s="9"/>
      <c r="B2" s="28"/>
      <c r="C2" s="95" t="s">
        <v>80</v>
      </c>
      <c r="D2" s="109"/>
      <c r="E2" s="109"/>
      <c r="F2" s="109"/>
      <c r="G2" s="110"/>
      <c r="H2" s="110"/>
      <c r="I2" s="110"/>
      <c r="J2" s="110"/>
    </row>
    <row r="3" spans="1:14" ht="21" customHeight="1">
      <c r="A3" s="99" t="s">
        <v>3</v>
      </c>
      <c r="B3" s="99"/>
      <c r="C3" s="99"/>
      <c r="D3" s="99"/>
      <c r="E3" s="99"/>
      <c r="F3" s="99"/>
      <c r="G3" s="107"/>
      <c r="H3" s="107"/>
      <c r="I3" s="107"/>
      <c r="J3" s="38" t="s">
        <v>4</v>
      </c>
    </row>
    <row r="4" spans="1:14" s="8" customFormat="1" ht="21" customHeight="1">
      <c r="A4" s="103" t="s">
        <v>53</v>
      </c>
      <c r="B4" s="103" t="s">
        <v>54</v>
      </c>
      <c r="C4" s="102" t="s">
        <v>55</v>
      </c>
      <c r="D4" s="111"/>
      <c r="E4" s="111"/>
      <c r="F4" s="102" t="s">
        <v>56</v>
      </c>
      <c r="G4" s="101" t="s">
        <v>81</v>
      </c>
      <c r="H4" s="101" t="s">
        <v>82</v>
      </c>
      <c r="I4" s="101" t="s">
        <v>83</v>
      </c>
      <c r="J4" s="101" t="s">
        <v>48</v>
      </c>
    </row>
    <row r="5" spans="1:14" s="30" customFormat="1" ht="21" customHeight="1">
      <c r="A5" s="104"/>
      <c r="B5" s="104"/>
      <c r="C5" s="31" t="s">
        <v>63</v>
      </c>
      <c r="D5" s="31" t="s">
        <v>64</v>
      </c>
      <c r="E5" s="31" t="s">
        <v>65</v>
      </c>
      <c r="F5" s="102"/>
      <c r="G5" s="101"/>
      <c r="H5" s="101"/>
      <c r="I5" s="101"/>
      <c r="J5" s="101"/>
    </row>
    <row r="6" spans="1:14" s="7" customFormat="1" ht="21" customHeight="1">
      <c r="A6" s="32"/>
      <c r="B6" s="32"/>
      <c r="C6" s="39"/>
      <c r="D6" s="39"/>
      <c r="E6" s="39"/>
      <c r="F6" s="32" t="s">
        <v>70</v>
      </c>
      <c r="G6" s="80">
        <f>H6+I6+J6</f>
        <v>24376.44</v>
      </c>
      <c r="H6" s="69">
        <f>H7+H11+H15+H18</f>
        <v>2815.0400000000004</v>
      </c>
      <c r="I6" s="69">
        <f>I7+I11+I15+I18</f>
        <v>21561.399999999998</v>
      </c>
      <c r="J6" s="40">
        <v>0</v>
      </c>
      <c r="L6" s="70"/>
      <c r="M6" s="70"/>
      <c r="N6" s="70"/>
    </row>
    <row r="7" spans="1:14" s="7" customFormat="1" ht="21" customHeight="1">
      <c r="A7" s="32"/>
      <c r="B7" s="32"/>
      <c r="C7" s="39" t="s">
        <v>71</v>
      </c>
      <c r="D7" s="39"/>
      <c r="E7" s="39"/>
      <c r="F7" s="32" t="s">
        <v>72</v>
      </c>
      <c r="G7" s="80">
        <f t="shared" ref="G7:G10" si="0">SUM(H7:J7)</f>
        <v>2355.15</v>
      </c>
      <c r="H7" s="69">
        <f>H8</f>
        <v>2189.5500000000002</v>
      </c>
      <c r="I7" s="69">
        <v>165.6</v>
      </c>
      <c r="J7" s="40">
        <v>0</v>
      </c>
      <c r="L7" s="70"/>
      <c r="M7" s="70"/>
      <c r="N7" s="70"/>
    </row>
    <row r="8" spans="1:14" ht="21" customHeight="1">
      <c r="A8" s="32"/>
      <c r="B8" s="32"/>
      <c r="C8" s="39"/>
      <c r="D8" s="39" t="s">
        <v>73</v>
      </c>
      <c r="E8" s="39"/>
      <c r="F8" s="32" t="s">
        <v>74</v>
      </c>
      <c r="G8" s="80">
        <f t="shared" si="0"/>
        <v>2355.15</v>
      </c>
      <c r="H8" s="69">
        <f>H9+H10</f>
        <v>2189.5500000000002</v>
      </c>
      <c r="I8" s="69">
        <f>I9+I10</f>
        <v>165.6</v>
      </c>
      <c r="J8" s="40">
        <v>0</v>
      </c>
    </row>
    <row r="9" spans="1:14" ht="21" customHeight="1">
      <c r="A9" s="32"/>
      <c r="B9" s="32"/>
      <c r="C9" s="39"/>
      <c r="D9" s="39"/>
      <c r="E9" s="39" t="s">
        <v>75</v>
      </c>
      <c r="F9" s="32" t="s">
        <v>76</v>
      </c>
      <c r="G9" s="80">
        <f t="shared" si="0"/>
        <v>2251.15</v>
      </c>
      <c r="H9" s="80">
        <v>2189.5500000000002</v>
      </c>
      <c r="I9" s="80">
        <v>61.6</v>
      </c>
      <c r="J9" s="40">
        <v>0</v>
      </c>
    </row>
    <row r="10" spans="1:14" ht="21" customHeight="1">
      <c r="A10" s="32"/>
      <c r="B10" s="32"/>
      <c r="C10" s="39"/>
      <c r="D10" s="39"/>
      <c r="E10" s="39" t="s">
        <v>77</v>
      </c>
      <c r="F10" s="32" t="s">
        <v>78</v>
      </c>
      <c r="G10" s="80">
        <f t="shared" si="0"/>
        <v>104</v>
      </c>
      <c r="H10" s="69">
        <v>0</v>
      </c>
      <c r="I10" s="69">
        <v>104</v>
      </c>
      <c r="J10" s="40">
        <v>0</v>
      </c>
    </row>
    <row r="11" spans="1:14" s="1" customFormat="1" ht="21" customHeight="1">
      <c r="A11" s="34"/>
      <c r="B11" s="34"/>
      <c r="C11" s="39" t="s">
        <v>129</v>
      </c>
      <c r="D11" s="39"/>
      <c r="E11" s="39"/>
      <c r="F11" s="34" t="s">
        <v>130</v>
      </c>
      <c r="G11" s="66">
        <f>G12</f>
        <v>403.82</v>
      </c>
      <c r="H11" s="66">
        <f>H12</f>
        <v>403.82</v>
      </c>
      <c r="I11" s="67"/>
      <c r="J11" s="40"/>
    </row>
    <row r="12" spans="1:14" s="1" customFormat="1" ht="21" customHeight="1">
      <c r="A12" s="34"/>
      <c r="B12" s="34"/>
      <c r="C12" s="39"/>
      <c r="D12" s="39" t="s">
        <v>77</v>
      </c>
      <c r="E12" s="39"/>
      <c r="F12" s="34" t="s">
        <v>131</v>
      </c>
      <c r="G12" s="66">
        <f>H12+I12+J12</f>
        <v>403.82</v>
      </c>
      <c r="H12" s="66">
        <f>H13+H14</f>
        <v>403.82</v>
      </c>
      <c r="I12" s="66"/>
      <c r="J12" s="40"/>
    </row>
    <row r="13" spans="1:14" s="1" customFormat="1" ht="21" customHeight="1">
      <c r="A13" s="34"/>
      <c r="B13" s="34"/>
      <c r="C13" s="39"/>
      <c r="D13" s="39"/>
      <c r="E13" s="39" t="s">
        <v>77</v>
      </c>
      <c r="F13" s="34" t="s">
        <v>132</v>
      </c>
      <c r="G13" s="66">
        <v>238.62</v>
      </c>
      <c r="H13" s="66">
        <v>238.62</v>
      </c>
      <c r="I13" s="66"/>
      <c r="J13" s="40"/>
    </row>
    <row r="14" spans="1:14" s="1" customFormat="1" ht="21" customHeight="1">
      <c r="A14" s="34"/>
      <c r="B14" s="34"/>
      <c r="C14" s="39"/>
      <c r="D14" s="39"/>
      <c r="E14" s="39" t="s">
        <v>109</v>
      </c>
      <c r="F14" s="34" t="s">
        <v>133</v>
      </c>
      <c r="G14" s="66">
        <v>165.2</v>
      </c>
      <c r="H14" s="66">
        <v>165.2</v>
      </c>
      <c r="I14" s="66"/>
      <c r="J14" s="40"/>
    </row>
    <row r="15" spans="1:14" ht="24" customHeight="1">
      <c r="A15" s="32"/>
      <c r="B15" s="32"/>
      <c r="C15" s="39" t="s">
        <v>134</v>
      </c>
      <c r="D15" s="39"/>
      <c r="E15" s="39"/>
      <c r="F15" s="34" t="s">
        <v>135</v>
      </c>
      <c r="G15" s="69">
        <v>21395.8</v>
      </c>
      <c r="H15" s="69">
        <v>0</v>
      </c>
      <c r="I15" s="69">
        <v>21395.8</v>
      </c>
      <c r="J15" s="40">
        <v>0</v>
      </c>
    </row>
    <row r="16" spans="1:14" ht="24" customHeight="1">
      <c r="A16" s="32"/>
      <c r="B16" s="32"/>
      <c r="C16" s="39"/>
      <c r="D16" s="39" t="s">
        <v>136</v>
      </c>
      <c r="E16" s="39"/>
      <c r="F16" s="34" t="s">
        <v>137</v>
      </c>
      <c r="G16" s="69">
        <v>21395.8</v>
      </c>
      <c r="H16" s="69">
        <v>0</v>
      </c>
      <c r="I16" s="69">
        <v>21395.8</v>
      </c>
      <c r="J16" s="40">
        <v>0</v>
      </c>
    </row>
    <row r="17" spans="1:10" ht="24" customHeight="1">
      <c r="A17" s="32"/>
      <c r="B17" s="32"/>
      <c r="C17" s="39"/>
      <c r="D17" s="39"/>
      <c r="E17" s="39" t="s">
        <v>138</v>
      </c>
      <c r="F17" s="34" t="s">
        <v>139</v>
      </c>
      <c r="G17" s="69">
        <v>21395.8</v>
      </c>
      <c r="H17" s="69">
        <v>0</v>
      </c>
      <c r="I17" s="69">
        <v>21395.8</v>
      </c>
      <c r="J17" s="40">
        <v>0</v>
      </c>
    </row>
    <row r="18" spans="1:10" ht="24" customHeight="1">
      <c r="A18" s="1"/>
      <c r="B18" s="1"/>
      <c r="C18" s="39" t="s">
        <v>144</v>
      </c>
      <c r="D18" s="39"/>
      <c r="E18" s="39"/>
      <c r="F18" s="34" t="s">
        <v>141</v>
      </c>
      <c r="G18" s="69">
        <v>221.67</v>
      </c>
      <c r="H18" s="69">
        <v>221.67</v>
      </c>
      <c r="I18" s="69"/>
      <c r="J18" s="40"/>
    </row>
    <row r="19" spans="1:10" ht="24" customHeight="1">
      <c r="A19" s="1"/>
      <c r="B19" s="1"/>
      <c r="C19" s="39"/>
      <c r="D19" s="39" t="s">
        <v>128</v>
      </c>
      <c r="E19" s="39"/>
      <c r="F19" s="34" t="s">
        <v>142</v>
      </c>
      <c r="G19" s="69">
        <v>221.67</v>
      </c>
      <c r="H19" s="69">
        <v>221.67</v>
      </c>
      <c r="I19" s="69"/>
      <c r="J19" s="40"/>
    </row>
    <row r="20" spans="1:10" ht="24" customHeight="1">
      <c r="A20" s="1"/>
      <c r="B20" s="1"/>
      <c r="C20" s="39"/>
      <c r="D20" s="39"/>
      <c r="E20" s="39" t="s">
        <v>145</v>
      </c>
      <c r="F20" s="34" t="s">
        <v>143</v>
      </c>
      <c r="G20" s="69">
        <v>221.67</v>
      </c>
      <c r="H20" s="69">
        <v>221.67</v>
      </c>
      <c r="I20" s="69"/>
      <c r="J20" s="40"/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workbookViewId="0">
      <pane ySplit="6" topLeftCell="A13" activePane="bottomLeft" state="frozen"/>
      <selection pane="bottomLeft" activeCell="A3" sqref="A3:F3"/>
    </sheetView>
  </sheetViews>
  <sheetFormatPr defaultColWidth="8" defaultRowHeight="14.25" customHeight="1"/>
  <cols>
    <col min="1" max="1" width="29.125" style="2" customWidth="1"/>
    <col min="2" max="2" width="24.375" style="2" customWidth="1"/>
    <col min="3" max="3" width="30.375" style="2" customWidth="1"/>
    <col min="4" max="7" width="17.125" style="2" customWidth="1"/>
  </cols>
  <sheetData>
    <row r="1" spans="1:7" ht="15" customHeight="1">
      <c r="A1" s="42"/>
      <c r="B1" s="3"/>
      <c r="C1" s="3"/>
      <c r="D1" s="4"/>
      <c r="E1" s="43"/>
      <c r="F1" s="4"/>
      <c r="G1" s="44" t="s">
        <v>84</v>
      </c>
    </row>
    <row r="2" spans="1:7" ht="32.25" customHeight="1">
      <c r="A2" s="115" t="s">
        <v>85</v>
      </c>
      <c r="B2" s="115"/>
      <c r="C2" s="115"/>
      <c r="D2" s="115"/>
      <c r="E2" s="115"/>
      <c r="F2" s="116"/>
      <c r="G2" s="116"/>
    </row>
    <row r="3" spans="1:7" ht="18" customHeight="1">
      <c r="A3" s="112" t="s">
        <v>183</v>
      </c>
      <c r="B3" s="112"/>
      <c r="C3" s="112"/>
      <c r="D3" s="113"/>
      <c r="E3" s="114"/>
      <c r="F3" s="113"/>
      <c r="G3" s="45" t="s">
        <v>4</v>
      </c>
    </row>
    <row r="4" spans="1:7" ht="19.5" customHeight="1">
      <c r="A4" s="117" t="s">
        <v>86</v>
      </c>
      <c r="B4" s="117"/>
      <c r="C4" s="117" t="s">
        <v>87</v>
      </c>
      <c r="D4" s="117"/>
      <c r="E4" s="118"/>
      <c r="F4" s="119"/>
      <c r="G4" s="119"/>
    </row>
    <row r="5" spans="1:7" ht="19.5" customHeight="1">
      <c r="A5" s="120" t="s">
        <v>88</v>
      </c>
      <c r="B5" s="120" t="s">
        <v>8</v>
      </c>
      <c r="C5" s="121" t="s">
        <v>88</v>
      </c>
      <c r="D5" s="117" t="s">
        <v>8</v>
      </c>
      <c r="E5" s="118"/>
      <c r="F5" s="119"/>
      <c r="G5" s="119"/>
    </row>
    <row r="6" spans="1:7" ht="19.5" customHeight="1">
      <c r="A6" s="120"/>
      <c r="B6" s="120"/>
      <c r="C6" s="122"/>
      <c r="D6" s="46" t="s">
        <v>81</v>
      </c>
      <c r="E6" s="46" t="s">
        <v>67</v>
      </c>
      <c r="F6" s="46" t="s">
        <v>68</v>
      </c>
      <c r="G6" s="46" t="s">
        <v>69</v>
      </c>
    </row>
    <row r="7" spans="1:7" ht="19.5" customHeight="1">
      <c r="A7" s="47" t="s">
        <v>89</v>
      </c>
      <c r="B7" s="48">
        <v>2980.637655</v>
      </c>
      <c r="C7" s="49" t="s">
        <v>10</v>
      </c>
      <c r="D7" s="50">
        <f t="shared" ref="D7:D28" si="0">SUM(E7:G7)</f>
        <v>2355.15</v>
      </c>
      <c r="E7" s="24">
        <v>2355.15</v>
      </c>
      <c r="F7" s="50"/>
      <c r="G7" s="50"/>
    </row>
    <row r="8" spans="1:7" ht="19.5" customHeight="1">
      <c r="A8" s="51" t="s">
        <v>90</v>
      </c>
      <c r="B8" s="48"/>
      <c r="C8" s="49" t="s">
        <v>12</v>
      </c>
      <c r="D8" s="50">
        <f t="shared" si="0"/>
        <v>0</v>
      </c>
      <c r="E8" s="50"/>
      <c r="F8" s="50"/>
      <c r="G8" s="50"/>
    </row>
    <row r="9" spans="1:7" ht="19.5" customHeight="1">
      <c r="A9" s="51" t="s">
        <v>91</v>
      </c>
      <c r="B9" s="48"/>
      <c r="C9" s="49" t="s">
        <v>14</v>
      </c>
      <c r="D9" s="50">
        <f t="shared" si="0"/>
        <v>0</v>
      </c>
      <c r="E9" s="50"/>
      <c r="F9" s="50"/>
      <c r="G9" s="50"/>
    </row>
    <row r="10" spans="1:7" ht="19.5" customHeight="1">
      <c r="A10" s="51"/>
      <c r="B10" s="52"/>
      <c r="C10" s="49" t="s">
        <v>16</v>
      </c>
      <c r="D10" s="50">
        <f t="shared" si="0"/>
        <v>0</v>
      </c>
      <c r="E10" s="50"/>
      <c r="F10" s="50"/>
      <c r="G10" s="50"/>
    </row>
    <row r="11" spans="1:7" ht="19.5" customHeight="1">
      <c r="A11" s="51"/>
      <c r="B11" s="52"/>
      <c r="C11" s="49" t="s">
        <v>18</v>
      </c>
      <c r="D11" s="50">
        <f t="shared" si="0"/>
        <v>0</v>
      </c>
      <c r="E11" s="50"/>
      <c r="F11" s="50"/>
      <c r="G11" s="50"/>
    </row>
    <row r="12" spans="1:7" ht="19.5" customHeight="1">
      <c r="A12" s="51"/>
      <c r="B12" s="52"/>
      <c r="C12" s="49" t="s">
        <v>20</v>
      </c>
      <c r="D12" s="50">
        <f t="shared" si="0"/>
        <v>0</v>
      </c>
      <c r="E12" s="50"/>
      <c r="F12" s="50"/>
      <c r="G12" s="50"/>
    </row>
    <row r="13" spans="1:7" ht="19.5" customHeight="1">
      <c r="A13" s="51"/>
      <c r="B13" s="52"/>
      <c r="C13" s="49" t="s">
        <v>22</v>
      </c>
      <c r="D13" s="50">
        <f t="shared" si="0"/>
        <v>0</v>
      </c>
      <c r="E13" s="50"/>
      <c r="F13" s="50"/>
      <c r="G13" s="50"/>
    </row>
    <row r="14" spans="1:7" ht="19.5" customHeight="1">
      <c r="A14" s="51"/>
      <c r="B14" s="52"/>
      <c r="C14" s="49" t="s">
        <v>24</v>
      </c>
      <c r="D14" s="50">
        <f t="shared" si="0"/>
        <v>403.82</v>
      </c>
      <c r="E14" s="24">
        <v>403.82</v>
      </c>
      <c r="F14" s="50"/>
      <c r="G14" s="50"/>
    </row>
    <row r="15" spans="1:7" ht="19.5" customHeight="1">
      <c r="A15" s="51"/>
      <c r="B15" s="52"/>
      <c r="C15" s="49" t="s">
        <v>25</v>
      </c>
      <c r="D15" s="50">
        <f t="shared" si="0"/>
        <v>0</v>
      </c>
      <c r="E15" s="50"/>
      <c r="F15" s="50"/>
      <c r="G15" s="50"/>
    </row>
    <row r="16" spans="1:7" ht="19.5" customHeight="1">
      <c r="A16" s="51"/>
      <c r="B16" s="52"/>
      <c r="C16" s="49" t="s">
        <v>26</v>
      </c>
      <c r="D16" s="50">
        <f t="shared" si="0"/>
        <v>0</v>
      </c>
      <c r="E16" s="50"/>
      <c r="F16" s="50"/>
      <c r="G16" s="50"/>
    </row>
    <row r="17" spans="1:7" ht="19.5" customHeight="1">
      <c r="A17" s="51"/>
      <c r="B17" s="52"/>
      <c r="C17" s="49" t="s">
        <v>27</v>
      </c>
      <c r="D17" s="50"/>
      <c r="E17" s="50"/>
      <c r="F17" s="50"/>
      <c r="G17" s="50"/>
    </row>
    <row r="18" spans="1:7" ht="19.5" customHeight="1">
      <c r="A18" s="47"/>
      <c r="B18" s="52"/>
      <c r="C18" s="49" t="s">
        <v>28</v>
      </c>
      <c r="D18" s="50">
        <f t="shared" si="0"/>
        <v>0</v>
      </c>
      <c r="E18" s="50"/>
      <c r="F18" s="50"/>
      <c r="G18" s="50"/>
    </row>
    <row r="19" spans="1:7" ht="19.5" customHeight="1">
      <c r="A19" s="51"/>
      <c r="B19" s="52"/>
      <c r="C19" s="49" t="s">
        <v>29</v>
      </c>
      <c r="D19" s="50">
        <f t="shared" si="0"/>
        <v>0</v>
      </c>
      <c r="E19" s="50"/>
      <c r="F19" s="50"/>
      <c r="G19" s="50"/>
    </row>
    <row r="20" spans="1:7" ht="19.5" customHeight="1">
      <c r="A20" s="53"/>
      <c r="B20" s="48"/>
      <c r="C20" s="49" t="s">
        <v>30</v>
      </c>
      <c r="D20" s="50">
        <f t="shared" si="0"/>
        <v>21395.8</v>
      </c>
      <c r="E20" s="24">
        <v>21395.8</v>
      </c>
      <c r="F20" s="50"/>
      <c r="G20" s="50"/>
    </row>
    <row r="21" spans="1:7" ht="19.5" customHeight="1">
      <c r="A21" s="47"/>
      <c r="B21" s="52"/>
      <c r="C21" s="49" t="s">
        <v>31</v>
      </c>
      <c r="D21" s="50">
        <f t="shared" si="0"/>
        <v>0</v>
      </c>
      <c r="E21" s="50"/>
      <c r="F21" s="50"/>
      <c r="G21" s="50"/>
    </row>
    <row r="22" spans="1:7" ht="19.5" customHeight="1">
      <c r="A22" s="47"/>
      <c r="B22" s="52"/>
      <c r="C22" s="49" t="s">
        <v>32</v>
      </c>
      <c r="D22" s="50">
        <f t="shared" si="0"/>
        <v>0</v>
      </c>
      <c r="E22" s="50"/>
      <c r="F22" s="50"/>
      <c r="G22" s="50"/>
    </row>
    <row r="23" spans="1:7" ht="19.5" customHeight="1">
      <c r="A23" s="47"/>
      <c r="B23" s="52"/>
      <c r="C23" s="49" t="s">
        <v>33</v>
      </c>
      <c r="D23" s="50">
        <f t="shared" si="0"/>
        <v>0</v>
      </c>
      <c r="E23" s="50"/>
      <c r="F23" s="50"/>
      <c r="G23" s="50"/>
    </row>
    <row r="24" spans="1:7" ht="19.5" customHeight="1">
      <c r="A24" s="47"/>
      <c r="B24" s="48"/>
      <c r="C24" s="49" t="s">
        <v>34</v>
      </c>
      <c r="D24" s="50">
        <f t="shared" si="0"/>
        <v>0</v>
      </c>
      <c r="E24" s="50"/>
      <c r="F24" s="50"/>
      <c r="G24" s="50"/>
    </row>
    <row r="25" spans="1:7" ht="19.5" customHeight="1">
      <c r="A25" s="47"/>
      <c r="B25" s="48"/>
      <c r="C25" s="49" t="s">
        <v>35</v>
      </c>
      <c r="D25" s="50">
        <f t="shared" si="0"/>
        <v>221.67</v>
      </c>
      <c r="E25" s="24">
        <v>221.67</v>
      </c>
      <c r="F25" s="50"/>
      <c r="G25" s="50"/>
    </row>
    <row r="26" spans="1:7" ht="19.5" customHeight="1">
      <c r="A26" s="51"/>
      <c r="B26" s="48"/>
      <c r="C26" s="49" t="s">
        <v>36</v>
      </c>
      <c r="D26" s="50">
        <f t="shared" si="0"/>
        <v>0</v>
      </c>
      <c r="E26" s="50"/>
      <c r="F26" s="50"/>
      <c r="G26" s="50"/>
    </row>
    <row r="27" spans="1:7" ht="19.5" customHeight="1">
      <c r="A27" s="47"/>
      <c r="B27" s="48"/>
      <c r="C27" s="49" t="s">
        <v>37</v>
      </c>
      <c r="D27" s="50">
        <f t="shared" si="0"/>
        <v>0</v>
      </c>
      <c r="E27" s="50"/>
      <c r="F27" s="50"/>
      <c r="G27" s="50"/>
    </row>
    <row r="28" spans="1:7" ht="19.5" customHeight="1">
      <c r="A28" s="47"/>
      <c r="B28" s="48"/>
      <c r="C28" s="49" t="s">
        <v>38</v>
      </c>
      <c r="D28" s="50">
        <f t="shared" si="0"/>
        <v>0</v>
      </c>
      <c r="E28" s="50"/>
      <c r="F28" s="50"/>
      <c r="G28" s="50"/>
    </row>
    <row r="29" spans="1:7" ht="19.5" customHeight="1">
      <c r="A29" s="47"/>
      <c r="B29" s="48"/>
      <c r="C29" s="49" t="s">
        <v>39</v>
      </c>
      <c r="D29" s="50"/>
      <c r="E29" s="50"/>
      <c r="F29" s="50"/>
      <c r="G29" s="50">
        <f>ROUND(G31-SUM(G7:G28),2)</f>
        <v>0</v>
      </c>
    </row>
    <row r="30" spans="1:7" ht="19.5" customHeight="1">
      <c r="A30" s="47"/>
      <c r="B30" s="48"/>
      <c r="C30" s="49"/>
      <c r="D30" s="50"/>
      <c r="E30" s="50"/>
      <c r="F30" s="50"/>
      <c r="G30" s="50"/>
    </row>
    <row r="31" spans="1:7" ht="19.5" customHeight="1">
      <c r="A31" s="47" t="s">
        <v>92</v>
      </c>
      <c r="B31" s="48">
        <f>SUM(B7:B9)</f>
        <v>2980.637655</v>
      </c>
      <c r="C31" s="49" t="s">
        <v>93</v>
      </c>
      <c r="D31" s="50"/>
      <c r="E31" s="24"/>
      <c r="F31" s="50"/>
      <c r="G31" s="50">
        <f>G35-G33</f>
        <v>0</v>
      </c>
    </row>
    <row r="32" spans="1:7" ht="19.5" customHeight="1">
      <c r="A32" s="47"/>
      <c r="B32" s="48"/>
      <c r="C32" s="49"/>
      <c r="D32" s="50"/>
      <c r="E32" s="50"/>
      <c r="F32" s="50"/>
      <c r="G32" s="50"/>
    </row>
    <row r="33" spans="1:7" ht="19.5" customHeight="1">
      <c r="A33" s="47" t="s">
        <v>47</v>
      </c>
      <c r="B33" s="48">
        <v>21395.8</v>
      </c>
      <c r="C33" s="49" t="s">
        <v>48</v>
      </c>
      <c r="D33" s="54">
        <f>SUM(E33:G33)</f>
        <v>0</v>
      </c>
      <c r="E33" s="55"/>
      <c r="F33" s="55"/>
      <c r="G33" s="55"/>
    </row>
    <row r="34" spans="1:7" ht="19.5" customHeight="1">
      <c r="A34" s="47"/>
      <c r="B34" s="48"/>
      <c r="C34" s="49"/>
      <c r="D34" s="50"/>
      <c r="E34" s="50"/>
      <c r="F34" s="50"/>
      <c r="G34" s="50"/>
    </row>
    <row r="35" spans="1:7" ht="19.5" customHeight="1">
      <c r="A35" s="47" t="s">
        <v>94</v>
      </c>
      <c r="B35" s="48">
        <f>B31+B33</f>
        <v>24376.437654999998</v>
      </c>
      <c r="C35" s="49" t="s">
        <v>95</v>
      </c>
      <c r="D35" s="50">
        <f>SUM(E35:G35)</f>
        <v>24376.437654999998</v>
      </c>
      <c r="E35" s="24">
        <v>24376.437654999998</v>
      </c>
      <c r="F35" s="56"/>
      <c r="G35" s="5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C1" workbookViewId="0">
      <pane ySplit="5" topLeftCell="A9" activePane="bottomLeft" state="frozen"/>
      <selection pane="bottomLeft" activeCell="G6" sqref="G6:K22"/>
    </sheetView>
  </sheetViews>
  <sheetFormatPr defaultColWidth="8.875" defaultRowHeight="15" customHeight="1"/>
  <cols>
    <col min="1" max="2" width="0" hidden="1" customWidth="1"/>
    <col min="3" max="5" width="5.625" customWidth="1"/>
    <col min="6" max="6" width="32.875" customWidth="1"/>
    <col min="7" max="11" width="14.375" customWidth="1"/>
  </cols>
  <sheetData>
    <row r="1" spans="1:11" ht="15" customHeight="1">
      <c r="B1" s="37"/>
      <c r="C1" s="94" t="s">
        <v>96</v>
      </c>
      <c r="D1" s="94"/>
      <c r="E1" s="94"/>
      <c r="F1" s="94"/>
      <c r="G1" s="94"/>
      <c r="H1" s="94"/>
      <c r="I1" s="94"/>
      <c r="J1" s="94"/>
      <c r="K1" s="94"/>
    </row>
    <row r="2" spans="1:11" s="28" customFormat="1" ht="40.5" customHeight="1">
      <c r="A2" s="29"/>
      <c r="C2" s="95" t="s">
        <v>97</v>
      </c>
      <c r="D2" s="109"/>
      <c r="E2" s="109"/>
      <c r="F2" s="109"/>
      <c r="G2" s="109"/>
      <c r="H2" s="109"/>
      <c r="I2" s="109"/>
      <c r="J2" s="109"/>
      <c r="K2" s="109"/>
    </row>
    <row r="3" spans="1:11" ht="18" customHeight="1">
      <c r="A3" s="125" t="s">
        <v>3</v>
      </c>
      <c r="B3" s="126"/>
      <c r="C3" s="127"/>
      <c r="D3" s="127"/>
      <c r="E3" s="127"/>
      <c r="F3" s="127"/>
      <c r="G3" s="127"/>
      <c r="H3" s="127"/>
      <c r="I3" s="127"/>
      <c r="J3" s="99"/>
      <c r="K3" s="10" t="s">
        <v>4</v>
      </c>
    </row>
    <row r="4" spans="1:11" ht="19.5" customHeight="1">
      <c r="A4" s="123" t="s">
        <v>53</v>
      </c>
      <c r="B4" s="123" t="s">
        <v>54</v>
      </c>
      <c r="C4" s="102" t="s">
        <v>55</v>
      </c>
      <c r="D4" s="111"/>
      <c r="E4" s="111"/>
      <c r="F4" s="102" t="s">
        <v>56</v>
      </c>
      <c r="G4" s="102" t="s">
        <v>57</v>
      </c>
      <c r="H4" s="102" t="s">
        <v>82</v>
      </c>
      <c r="I4" s="111"/>
      <c r="J4" s="111"/>
      <c r="K4" s="102" t="s">
        <v>83</v>
      </c>
    </row>
    <row r="5" spans="1:11" s="57" customFormat="1" ht="19.5" customHeight="1">
      <c r="A5" s="124"/>
      <c r="B5" s="124"/>
      <c r="C5" s="31" t="s">
        <v>63</v>
      </c>
      <c r="D5" s="31" t="s">
        <v>64</v>
      </c>
      <c r="E5" s="31" t="s">
        <v>65</v>
      </c>
      <c r="F5" s="102"/>
      <c r="G5" s="102"/>
      <c r="H5" s="31" t="s">
        <v>98</v>
      </c>
      <c r="I5" s="31" t="s">
        <v>99</v>
      </c>
      <c r="J5" s="31" t="s">
        <v>100</v>
      </c>
      <c r="K5" s="102"/>
    </row>
    <row r="6" spans="1:11" ht="25.15" customHeight="1">
      <c r="A6" s="32"/>
      <c r="B6" s="32"/>
      <c r="C6" s="39"/>
      <c r="D6" s="39"/>
      <c r="E6" s="39"/>
      <c r="F6" s="34" t="s">
        <v>70</v>
      </c>
      <c r="G6" s="67">
        <f>H6+K6</f>
        <v>24376.444528</v>
      </c>
      <c r="H6" s="67">
        <f>I6+J6</f>
        <v>2815.0445280000004</v>
      </c>
      <c r="I6" s="67">
        <f>I7+I11+I15+I18</f>
        <v>2719.1795610000004</v>
      </c>
      <c r="J6" s="67">
        <f t="shared" ref="J6:K6" si="0">J7+J11+J15+J18</f>
        <v>95.864966999999993</v>
      </c>
      <c r="K6" s="67">
        <f t="shared" si="0"/>
        <v>21561.399999999998</v>
      </c>
    </row>
    <row r="7" spans="1:11" ht="25.15" customHeight="1">
      <c r="A7" s="32"/>
      <c r="B7" s="32"/>
      <c r="C7" s="39" t="s">
        <v>71</v>
      </c>
      <c r="D7" s="39"/>
      <c r="E7" s="39"/>
      <c r="F7" s="34" t="s">
        <v>72</v>
      </c>
      <c r="G7" s="67">
        <f>H7+K7</f>
        <v>2355.154528</v>
      </c>
      <c r="H7" s="67">
        <f>I7+J7</f>
        <v>2189.5545280000001</v>
      </c>
      <c r="I7" s="67">
        <f>I8</f>
        <v>2093.6895610000001</v>
      </c>
      <c r="J7" s="67">
        <v>95.864966999999993</v>
      </c>
      <c r="K7" s="67">
        <v>165.6</v>
      </c>
    </row>
    <row r="8" spans="1:11" ht="25.15" customHeight="1">
      <c r="A8" s="32"/>
      <c r="B8" s="32"/>
      <c r="C8" s="39"/>
      <c r="D8" s="39" t="s">
        <v>73</v>
      </c>
      <c r="E8" s="39"/>
      <c r="F8" s="34" t="s">
        <v>74</v>
      </c>
      <c r="G8" s="67">
        <f>H8+K8</f>
        <v>2355.154528</v>
      </c>
      <c r="H8" s="67">
        <f>I8+J8</f>
        <v>2189.5545280000001</v>
      </c>
      <c r="I8" s="67">
        <f>I9+I10</f>
        <v>2093.6895610000001</v>
      </c>
      <c r="J8" s="67">
        <v>95.864966999999993</v>
      </c>
      <c r="K8" s="67">
        <v>165.6</v>
      </c>
    </row>
    <row r="9" spans="1:11" ht="25.15" customHeight="1">
      <c r="A9" s="32"/>
      <c r="B9" s="32"/>
      <c r="C9" s="39"/>
      <c r="D9" s="39"/>
      <c r="E9" s="39" t="s">
        <v>75</v>
      </c>
      <c r="F9" s="34" t="s">
        <v>76</v>
      </c>
      <c r="G9" s="67">
        <f>H9+K9</f>
        <v>2251.154528</v>
      </c>
      <c r="H9" s="67">
        <f>I9+J9</f>
        <v>2189.5545280000001</v>
      </c>
      <c r="I9" s="67">
        <f>2319.595033-225.905472</f>
        <v>2093.6895610000001</v>
      </c>
      <c r="J9" s="67">
        <v>95.864966999999993</v>
      </c>
      <c r="K9" s="67">
        <v>61.6</v>
      </c>
    </row>
    <row r="10" spans="1:11" ht="25.15" customHeight="1">
      <c r="A10" s="32"/>
      <c r="B10" s="32"/>
      <c r="C10" s="71"/>
      <c r="D10" s="71"/>
      <c r="E10" s="71" t="s">
        <v>77</v>
      </c>
      <c r="F10" s="72" t="s">
        <v>78</v>
      </c>
      <c r="G10" s="76">
        <f>H10+K10</f>
        <v>104</v>
      </c>
      <c r="H10" s="76">
        <f>I10+J10</f>
        <v>0</v>
      </c>
      <c r="I10" s="76">
        <v>0</v>
      </c>
      <c r="J10" s="76">
        <v>0</v>
      </c>
      <c r="K10" s="76">
        <v>104</v>
      </c>
    </row>
    <row r="11" spans="1:11" ht="25.15" customHeight="1">
      <c r="C11" s="73" t="s">
        <v>129</v>
      </c>
      <c r="D11" s="73"/>
      <c r="E11" s="73"/>
      <c r="F11" s="74" t="s">
        <v>130</v>
      </c>
      <c r="G11" s="75">
        <v>403.82</v>
      </c>
      <c r="H11" s="75">
        <v>403.82</v>
      </c>
      <c r="I11" s="75">
        <v>403.82</v>
      </c>
      <c r="J11" s="77"/>
      <c r="K11" s="77"/>
    </row>
    <row r="12" spans="1:11" ht="25.15" customHeight="1">
      <c r="C12" s="73"/>
      <c r="D12" s="73" t="s">
        <v>77</v>
      </c>
      <c r="E12" s="73"/>
      <c r="F12" s="74" t="s">
        <v>131</v>
      </c>
      <c r="G12" s="75">
        <f>G13+G14</f>
        <v>403.82</v>
      </c>
      <c r="H12" s="75">
        <f>H13+H14</f>
        <v>403.82</v>
      </c>
      <c r="I12" s="75">
        <f>I13+I14</f>
        <v>403.82</v>
      </c>
      <c r="J12" s="77"/>
      <c r="K12" s="77"/>
    </row>
    <row r="13" spans="1:11" ht="25.15" customHeight="1">
      <c r="C13" s="73"/>
      <c r="D13" s="73"/>
      <c r="E13" s="73" t="s">
        <v>77</v>
      </c>
      <c r="F13" s="74" t="s">
        <v>132</v>
      </c>
      <c r="G13" s="75">
        <v>238.62</v>
      </c>
      <c r="H13" s="75">
        <v>238.62</v>
      </c>
      <c r="I13" s="75">
        <v>238.62</v>
      </c>
      <c r="J13" s="77"/>
      <c r="K13" s="77"/>
    </row>
    <row r="14" spans="1:11" ht="25.15" customHeight="1">
      <c r="C14" s="73"/>
      <c r="D14" s="73"/>
      <c r="E14" s="73" t="s">
        <v>109</v>
      </c>
      <c r="F14" s="74" t="s">
        <v>133</v>
      </c>
      <c r="G14" s="75">
        <v>165.2</v>
      </c>
      <c r="H14" s="75">
        <v>165.2</v>
      </c>
      <c r="I14" s="75">
        <v>165.2</v>
      </c>
      <c r="J14" s="77"/>
      <c r="K14" s="77"/>
    </row>
    <row r="15" spans="1:11" ht="25.15" customHeight="1">
      <c r="C15" s="39" t="s">
        <v>134</v>
      </c>
      <c r="D15" s="39"/>
      <c r="E15" s="39"/>
      <c r="F15" s="34" t="s">
        <v>135</v>
      </c>
      <c r="G15" s="78">
        <v>21395.8</v>
      </c>
      <c r="H15" s="79">
        <v>0</v>
      </c>
      <c r="I15" s="77"/>
      <c r="J15" s="77"/>
      <c r="K15" s="79">
        <v>21395.8</v>
      </c>
    </row>
    <row r="16" spans="1:11" ht="25.15" customHeight="1">
      <c r="C16" s="39"/>
      <c r="D16" s="39" t="s">
        <v>136</v>
      </c>
      <c r="E16" s="39"/>
      <c r="F16" s="34" t="s">
        <v>137</v>
      </c>
      <c r="G16" s="78">
        <v>21395.8</v>
      </c>
      <c r="H16" s="79">
        <v>0</v>
      </c>
      <c r="I16" s="77"/>
      <c r="J16" s="77"/>
      <c r="K16" s="79">
        <v>21395.8</v>
      </c>
    </row>
    <row r="17" spans="3:11" ht="25.15" customHeight="1">
      <c r="C17" s="39"/>
      <c r="D17" s="39"/>
      <c r="E17" s="39" t="s">
        <v>138</v>
      </c>
      <c r="F17" s="34" t="s">
        <v>139</v>
      </c>
      <c r="G17" s="78">
        <v>21395.8</v>
      </c>
      <c r="H17" s="79">
        <v>0</v>
      </c>
      <c r="I17" s="77"/>
      <c r="J17" s="77"/>
      <c r="K17" s="79">
        <v>21395.8</v>
      </c>
    </row>
    <row r="18" spans="3:11" ht="25.15" customHeight="1">
      <c r="C18" s="39" t="s">
        <v>144</v>
      </c>
      <c r="D18" s="39"/>
      <c r="E18" s="39"/>
      <c r="F18" s="34" t="s">
        <v>141</v>
      </c>
      <c r="G18" s="78">
        <v>221.67</v>
      </c>
      <c r="H18" s="79">
        <v>221.67</v>
      </c>
      <c r="I18" s="79">
        <v>221.67</v>
      </c>
      <c r="J18" s="77"/>
      <c r="K18" s="77"/>
    </row>
    <row r="19" spans="3:11" ht="25.15" customHeight="1">
      <c r="C19" s="39"/>
      <c r="D19" s="39" t="s">
        <v>128</v>
      </c>
      <c r="E19" s="39"/>
      <c r="F19" s="34" t="s">
        <v>142</v>
      </c>
      <c r="G19" s="78">
        <v>221.67</v>
      </c>
      <c r="H19" s="79">
        <v>221.67</v>
      </c>
      <c r="I19" s="79">
        <v>221.67</v>
      </c>
      <c r="J19" s="77"/>
      <c r="K19" s="77"/>
    </row>
    <row r="20" spans="3:11" ht="25.15" customHeight="1">
      <c r="C20" s="39"/>
      <c r="D20" s="39"/>
      <c r="E20" s="39" t="s">
        <v>145</v>
      </c>
      <c r="F20" s="34" t="s">
        <v>143</v>
      </c>
      <c r="G20" s="78">
        <v>221.67</v>
      </c>
      <c r="H20" s="79">
        <v>221.67</v>
      </c>
      <c r="I20" s="79">
        <v>221.67</v>
      </c>
      <c r="J20" s="77"/>
      <c r="K20" s="77"/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pane ySplit="1" topLeftCell="A2" activePane="bottomLeft" state="frozen"/>
      <selection pane="bottomLeft" activeCell="A7" sqref="A7:F35"/>
    </sheetView>
  </sheetViews>
  <sheetFormatPr defaultColWidth="8.875" defaultRowHeight="15" customHeight="1"/>
  <cols>
    <col min="1" max="1" width="7.125" style="82" customWidth="1"/>
    <col min="2" max="2" width="28.5" style="82" customWidth="1"/>
    <col min="3" max="3" width="35.625" style="82" customWidth="1"/>
    <col min="4" max="6" width="28.5" style="82" customWidth="1"/>
    <col min="7" max="16384" width="8.875" style="81"/>
  </cols>
  <sheetData>
    <row r="1" spans="1:6" ht="15" customHeight="1">
      <c r="A1" s="91"/>
      <c r="F1" s="82" t="s">
        <v>170</v>
      </c>
    </row>
    <row r="2" spans="1:6" s="90" customFormat="1" ht="45" customHeight="1">
      <c r="A2" s="128" t="s">
        <v>171</v>
      </c>
      <c r="B2" s="128"/>
      <c r="C2" s="128"/>
      <c r="D2" s="128"/>
      <c r="E2" s="128"/>
      <c r="F2" s="128"/>
    </row>
    <row r="3" spans="1:6" s="82" customFormat="1" ht="22.5" customHeight="1">
      <c r="A3" s="129" t="s">
        <v>169</v>
      </c>
      <c r="B3" s="130"/>
      <c r="C3" s="130"/>
      <c r="D3" s="130"/>
      <c r="E3" s="89" t="s">
        <v>114</v>
      </c>
      <c r="F3" s="88" t="s">
        <v>115</v>
      </c>
    </row>
    <row r="4" spans="1:6" s="82" customFormat="1" ht="22.5" customHeight="1">
      <c r="A4" s="131" t="s">
        <v>116</v>
      </c>
      <c r="B4" s="131" t="s">
        <v>168</v>
      </c>
      <c r="C4" s="131"/>
      <c r="D4" s="131" t="s">
        <v>167</v>
      </c>
      <c r="E4" s="131"/>
      <c r="F4" s="131"/>
    </row>
    <row r="5" spans="1:6" s="82" customFormat="1" ht="22.5" customHeight="1">
      <c r="A5" s="131"/>
      <c r="B5" s="87" t="s">
        <v>55</v>
      </c>
      <c r="C5" s="87" t="s">
        <v>56</v>
      </c>
      <c r="D5" s="87" t="s">
        <v>57</v>
      </c>
      <c r="E5" s="87" t="s">
        <v>166</v>
      </c>
      <c r="F5" s="87" t="s">
        <v>165</v>
      </c>
    </row>
    <row r="6" spans="1:6" s="82" customFormat="1" ht="22.5" customHeight="1">
      <c r="A6" s="87" t="s">
        <v>121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</row>
    <row r="7" spans="1:6" s="83" customFormat="1" ht="22.5" customHeight="1">
      <c r="A7" s="86">
        <v>1</v>
      </c>
      <c r="B7" s="85"/>
      <c r="C7" s="85" t="s">
        <v>57</v>
      </c>
      <c r="D7" s="84">
        <v>2815.0376550000001</v>
      </c>
      <c r="E7" s="84">
        <v>2719.1726880000001</v>
      </c>
      <c r="F7" s="84">
        <v>95.864967000000007</v>
      </c>
    </row>
    <row r="8" spans="1:6" s="83" customFormat="1" ht="22.5" customHeight="1">
      <c r="A8" s="86">
        <v>2</v>
      </c>
      <c r="B8" s="85">
        <v>301</v>
      </c>
      <c r="C8" s="85" t="s">
        <v>101</v>
      </c>
      <c r="D8" s="84">
        <v>2717.1254880000001</v>
      </c>
      <c r="E8" s="84">
        <v>2717.1254880000001</v>
      </c>
      <c r="F8" s="84">
        <v>0</v>
      </c>
    </row>
    <row r="9" spans="1:6" ht="22.5" customHeight="1">
      <c r="A9" s="86">
        <v>3</v>
      </c>
      <c r="B9" s="85">
        <v>30101</v>
      </c>
      <c r="C9" s="85" t="s">
        <v>164</v>
      </c>
      <c r="D9" s="84">
        <v>269.52120000000002</v>
      </c>
      <c r="E9" s="84">
        <v>269.52120000000002</v>
      </c>
      <c r="F9" s="84">
        <v>0</v>
      </c>
    </row>
    <row r="10" spans="1:6" ht="22.5" customHeight="1">
      <c r="A10" s="86">
        <v>4</v>
      </c>
      <c r="B10" s="85">
        <v>30102</v>
      </c>
      <c r="C10" s="85" t="s">
        <v>163</v>
      </c>
      <c r="D10" s="84">
        <v>250.9622</v>
      </c>
      <c r="E10" s="84">
        <v>250.9622</v>
      </c>
      <c r="F10" s="84">
        <v>0</v>
      </c>
    </row>
    <row r="11" spans="1:6" ht="22.5" customHeight="1">
      <c r="A11" s="86">
        <v>5</v>
      </c>
      <c r="B11" s="85">
        <v>30103</v>
      </c>
      <c r="C11" s="85" t="s">
        <v>162</v>
      </c>
      <c r="D11" s="84">
        <v>8.2255000000000003</v>
      </c>
      <c r="E11" s="84">
        <v>8.2255000000000003</v>
      </c>
      <c r="F11" s="84">
        <v>0</v>
      </c>
    </row>
    <row r="12" spans="1:6" ht="22.5" customHeight="1">
      <c r="A12" s="86">
        <v>6</v>
      </c>
      <c r="B12" s="85">
        <v>30107</v>
      </c>
      <c r="C12" s="85" t="s">
        <v>161</v>
      </c>
      <c r="D12" s="84">
        <v>1420.3413</v>
      </c>
      <c r="E12" s="84">
        <v>1420.3413</v>
      </c>
      <c r="F12" s="84">
        <v>0</v>
      </c>
    </row>
    <row r="13" spans="1:6" ht="22.5" customHeight="1">
      <c r="A13" s="86">
        <v>7</v>
      </c>
      <c r="B13" s="85">
        <v>30108</v>
      </c>
      <c r="C13" s="85" t="s">
        <v>160</v>
      </c>
      <c r="D13" s="84">
        <v>225.905472</v>
      </c>
      <c r="E13" s="84">
        <v>225.905472</v>
      </c>
      <c r="F13" s="84">
        <v>0</v>
      </c>
    </row>
    <row r="14" spans="1:6" ht="22.5" customHeight="1">
      <c r="A14" s="86">
        <v>8</v>
      </c>
      <c r="B14" s="85">
        <v>30109</v>
      </c>
      <c r="C14" s="85" t="s">
        <v>159</v>
      </c>
      <c r="D14" s="84">
        <v>165.20361600000001</v>
      </c>
      <c r="E14" s="84">
        <v>165.20361600000001</v>
      </c>
      <c r="F14" s="84">
        <v>0</v>
      </c>
    </row>
    <row r="15" spans="1:6" ht="22.5" customHeight="1">
      <c r="A15" s="86">
        <v>9</v>
      </c>
      <c r="B15" s="85">
        <v>30110</v>
      </c>
      <c r="C15" s="85" t="s">
        <v>158</v>
      </c>
      <c r="D15" s="84">
        <v>142.59216000000001</v>
      </c>
      <c r="E15" s="84">
        <v>142.59216000000001</v>
      </c>
      <c r="F15" s="84">
        <v>0</v>
      </c>
    </row>
    <row r="16" spans="1:6" ht="22.5" customHeight="1">
      <c r="A16" s="86">
        <v>10</v>
      </c>
      <c r="B16" s="85">
        <v>30112</v>
      </c>
      <c r="C16" s="85" t="s">
        <v>157</v>
      </c>
      <c r="D16" s="84">
        <v>12.70764</v>
      </c>
      <c r="E16" s="84">
        <v>12.70764</v>
      </c>
      <c r="F16" s="84">
        <v>0</v>
      </c>
    </row>
    <row r="17" spans="1:6" ht="22.5" customHeight="1">
      <c r="A17" s="86">
        <v>11</v>
      </c>
      <c r="B17" s="85">
        <v>30113</v>
      </c>
      <c r="C17" s="85" t="s">
        <v>143</v>
      </c>
      <c r="D17" s="84">
        <v>221.66640000000001</v>
      </c>
      <c r="E17" s="84">
        <v>221.66640000000001</v>
      </c>
      <c r="F17" s="84">
        <v>0</v>
      </c>
    </row>
    <row r="18" spans="1:6" ht="22.5" customHeight="1">
      <c r="A18" s="86">
        <v>12</v>
      </c>
      <c r="B18" s="85">
        <v>302</v>
      </c>
      <c r="C18" s="85" t="s">
        <v>104</v>
      </c>
      <c r="D18" s="84">
        <v>89.864966999999993</v>
      </c>
      <c r="E18" s="84">
        <v>0</v>
      </c>
      <c r="F18" s="84">
        <v>89.864966999999993</v>
      </c>
    </row>
    <row r="19" spans="1:6" ht="22.5" customHeight="1">
      <c r="A19" s="86">
        <v>13</v>
      </c>
      <c r="B19" s="85">
        <v>30201</v>
      </c>
      <c r="C19" s="85" t="s">
        <v>156</v>
      </c>
      <c r="D19" s="84">
        <v>2</v>
      </c>
      <c r="E19" s="84">
        <v>0</v>
      </c>
      <c r="F19" s="84">
        <v>2</v>
      </c>
    </row>
    <row r="20" spans="1:6" ht="22.5" customHeight="1">
      <c r="A20" s="86">
        <v>14</v>
      </c>
      <c r="B20" s="85">
        <v>30211</v>
      </c>
      <c r="C20" s="85" t="s">
        <v>155</v>
      </c>
      <c r="D20" s="84">
        <v>26.264966999999999</v>
      </c>
      <c r="E20" s="84">
        <v>0</v>
      </c>
      <c r="F20" s="84">
        <v>26.264966999999999</v>
      </c>
    </row>
    <row r="21" spans="1:6" ht="22.5" customHeight="1">
      <c r="A21" s="86">
        <v>15</v>
      </c>
      <c r="B21" s="85">
        <v>30212</v>
      </c>
      <c r="C21" s="85" t="s">
        <v>154</v>
      </c>
      <c r="D21" s="84">
        <v>25</v>
      </c>
      <c r="E21" s="84">
        <v>0</v>
      </c>
      <c r="F21" s="84">
        <v>25</v>
      </c>
    </row>
    <row r="22" spans="1:6" ht="22.5" customHeight="1">
      <c r="A22" s="86">
        <v>16</v>
      </c>
      <c r="B22" s="85">
        <v>30214</v>
      </c>
      <c r="C22" s="85" t="s">
        <v>153</v>
      </c>
      <c r="D22" s="84">
        <v>4.5599999999999996</v>
      </c>
      <c r="E22" s="84">
        <v>0</v>
      </c>
      <c r="F22" s="84">
        <v>4.5599999999999996</v>
      </c>
    </row>
    <row r="23" spans="1:6" ht="22.5" customHeight="1">
      <c r="A23" s="86">
        <v>17</v>
      </c>
      <c r="B23" s="85">
        <v>30228</v>
      </c>
      <c r="C23" s="85" t="s">
        <v>152</v>
      </c>
      <c r="D23" s="84">
        <v>22.44</v>
      </c>
      <c r="E23" s="84">
        <v>0</v>
      </c>
      <c r="F23" s="84">
        <v>22.44</v>
      </c>
    </row>
    <row r="24" spans="1:6" ht="22.5" customHeight="1">
      <c r="A24" s="86">
        <v>18</v>
      </c>
      <c r="B24" s="85">
        <v>30229</v>
      </c>
      <c r="C24" s="85" t="s">
        <v>151</v>
      </c>
      <c r="D24" s="84">
        <v>3.6</v>
      </c>
      <c r="E24" s="84">
        <v>0</v>
      </c>
      <c r="F24" s="84">
        <v>3.6</v>
      </c>
    </row>
    <row r="25" spans="1:6" ht="22.5" customHeight="1">
      <c r="A25" s="86">
        <v>19</v>
      </c>
      <c r="B25" s="85">
        <v>30231</v>
      </c>
      <c r="C25" s="85" t="s">
        <v>150</v>
      </c>
      <c r="D25" s="84">
        <v>5</v>
      </c>
      <c r="E25" s="84">
        <v>0</v>
      </c>
      <c r="F25" s="84">
        <v>5</v>
      </c>
    </row>
    <row r="26" spans="1:6" ht="22.5" customHeight="1">
      <c r="A26" s="86">
        <v>20</v>
      </c>
      <c r="B26" s="85">
        <v>30299</v>
      </c>
      <c r="C26" s="85" t="s">
        <v>149</v>
      </c>
      <c r="D26" s="84">
        <v>1</v>
      </c>
      <c r="E26" s="84">
        <v>0</v>
      </c>
      <c r="F26" s="84">
        <v>1</v>
      </c>
    </row>
    <row r="27" spans="1:6" ht="22.5" customHeight="1">
      <c r="A27" s="86">
        <v>21</v>
      </c>
      <c r="B27" s="85">
        <v>303</v>
      </c>
      <c r="C27" s="85" t="s">
        <v>106</v>
      </c>
      <c r="D27" s="84">
        <v>4.0472000000000001</v>
      </c>
      <c r="E27" s="84">
        <v>2.0472000000000001</v>
      </c>
      <c r="F27" s="84">
        <v>2</v>
      </c>
    </row>
    <row r="28" spans="1:6" ht="22.5" customHeight="1">
      <c r="A28" s="86">
        <v>22</v>
      </c>
      <c r="B28" s="85">
        <v>30305</v>
      </c>
      <c r="C28" s="85" t="s">
        <v>148</v>
      </c>
      <c r="D28" s="84">
        <v>2.0472000000000001</v>
      </c>
      <c r="E28" s="84">
        <v>2.0472000000000001</v>
      </c>
      <c r="F28" s="84">
        <v>0</v>
      </c>
    </row>
    <row r="29" spans="1:6" ht="22.5" customHeight="1">
      <c r="A29" s="86">
        <v>23</v>
      </c>
      <c r="B29" s="85">
        <v>30399</v>
      </c>
      <c r="C29" s="85" t="s">
        <v>147</v>
      </c>
      <c r="D29" s="84">
        <v>2</v>
      </c>
      <c r="E29" s="84">
        <v>0</v>
      </c>
      <c r="F29" s="84">
        <v>2</v>
      </c>
    </row>
    <row r="30" spans="1:6" ht="22.5" customHeight="1">
      <c r="A30" s="86">
        <v>24</v>
      </c>
      <c r="B30" s="85">
        <v>310</v>
      </c>
      <c r="C30" s="85" t="s">
        <v>107</v>
      </c>
      <c r="D30" s="84">
        <v>4</v>
      </c>
      <c r="E30" s="84">
        <v>0</v>
      </c>
      <c r="F30" s="84">
        <v>4</v>
      </c>
    </row>
    <row r="31" spans="1:6" s="83" customFormat="1" ht="22.5" customHeight="1">
      <c r="A31" s="86">
        <v>25</v>
      </c>
      <c r="B31" s="85">
        <v>31002</v>
      </c>
      <c r="C31" s="85" t="s">
        <v>146</v>
      </c>
      <c r="D31" s="84">
        <v>4</v>
      </c>
      <c r="E31" s="84">
        <v>0</v>
      </c>
      <c r="F31" s="84">
        <v>4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pane ySplit="1" topLeftCell="A8" activePane="bottomLeft" state="frozen"/>
      <selection pane="bottomLeft" activeCell="A7" sqref="A7:XFD23"/>
    </sheetView>
  </sheetViews>
  <sheetFormatPr defaultColWidth="8.875" defaultRowHeight="15" customHeight="1"/>
  <cols>
    <col min="1" max="1" width="7.125" style="82" customWidth="1"/>
    <col min="2" max="2" width="28.5" style="82" customWidth="1"/>
    <col min="3" max="3" width="42.875" style="82" customWidth="1"/>
    <col min="4" max="6" width="28.5" style="82" customWidth="1"/>
    <col min="7" max="16384" width="8.875" style="81"/>
  </cols>
  <sheetData>
    <row r="1" spans="1:6" ht="15" customHeight="1">
      <c r="A1" s="91"/>
      <c r="F1" s="82" t="s">
        <v>179</v>
      </c>
    </row>
    <row r="2" spans="1:6" s="82" customFormat="1" ht="45" customHeight="1">
      <c r="A2" s="128" t="s">
        <v>180</v>
      </c>
      <c r="B2" s="128"/>
      <c r="C2" s="128"/>
      <c r="D2" s="128"/>
      <c r="E2" s="128"/>
      <c r="F2" s="128"/>
    </row>
    <row r="3" spans="1:6" s="82" customFormat="1" ht="22.5" customHeight="1">
      <c r="A3" s="129" t="s">
        <v>113</v>
      </c>
      <c r="B3" s="130"/>
      <c r="C3" s="130"/>
      <c r="D3" s="130"/>
      <c r="E3" s="89" t="s">
        <v>114</v>
      </c>
      <c r="F3" s="88" t="s">
        <v>115</v>
      </c>
    </row>
    <row r="4" spans="1:6" s="82" customFormat="1" ht="22.5" customHeight="1">
      <c r="A4" s="131" t="s">
        <v>116</v>
      </c>
      <c r="B4" s="131" t="s">
        <v>178</v>
      </c>
      <c r="C4" s="131"/>
      <c r="D4" s="131" t="s">
        <v>177</v>
      </c>
      <c r="E4" s="131"/>
      <c r="F4" s="131"/>
    </row>
    <row r="5" spans="1:6" s="82" customFormat="1" ht="22.5" customHeight="1">
      <c r="A5" s="131"/>
      <c r="B5" s="87" t="s">
        <v>55</v>
      </c>
      <c r="C5" s="87" t="s">
        <v>56</v>
      </c>
      <c r="D5" s="87" t="s">
        <v>57</v>
      </c>
      <c r="E5" s="87" t="s">
        <v>166</v>
      </c>
      <c r="F5" s="87" t="s">
        <v>165</v>
      </c>
    </row>
    <row r="6" spans="1:6" s="82" customFormat="1" ht="22.5" customHeight="1">
      <c r="A6" s="87" t="s">
        <v>121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</row>
    <row r="7" spans="1:6" s="83" customFormat="1" ht="22.5" customHeight="1">
      <c r="A7" s="86">
        <v>1</v>
      </c>
      <c r="B7" s="85"/>
      <c r="C7" s="85" t="s">
        <v>57</v>
      </c>
      <c r="D7" s="84">
        <v>2815.0376550000001</v>
      </c>
      <c r="E7" s="84">
        <v>2719.1726880000001</v>
      </c>
      <c r="F7" s="84">
        <v>95.864967000000007</v>
      </c>
    </row>
    <row r="8" spans="1:6" s="83" customFormat="1" ht="22.5" customHeight="1">
      <c r="A8" s="86">
        <v>2</v>
      </c>
      <c r="B8" s="85">
        <v>501</v>
      </c>
      <c r="C8" s="85" t="s">
        <v>102</v>
      </c>
      <c r="D8" s="84">
        <v>2717.1254880000001</v>
      </c>
      <c r="E8" s="84">
        <v>2717.1254880000001</v>
      </c>
      <c r="F8" s="84">
        <v>0</v>
      </c>
    </row>
    <row r="9" spans="1:6" ht="22.5" customHeight="1">
      <c r="A9" s="86">
        <v>3</v>
      </c>
      <c r="B9" s="85">
        <v>50101</v>
      </c>
      <c r="C9" s="85" t="s">
        <v>176</v>
      </c>
      <c r="D9" s="84">
        <v>1949.0501999999999</v>
      </c>
      <c r="E9" s="84">
        <v>1949.0501999999999</v>
      </c>
      <c r="F9" s="84">
        <v>0</v>
      </c>
    </row>
    <row r="10" spans="1:6" ht="22.5" customHeight="1">
      <c r="A10" s="86">
        <v>4</v>
      </c>
      <c r="B10" s="85">
        <v>50102</v>
      </c>
      <c r="C10" s="85" t="s">
        <v>175</v>
      </c>
      <c r="D10" s="84">
        <v>546.40888800000005</v>
      </c>
      <c r="E10" s="84">
        <v>546.40888800000005</v>
      </c>
      <c r="F10" s="84">
        <v>0</v>
      </c>
    </row>
    <row r="11" spans="1:6" ht="22.5" customHeight="1">
      <c r="A11" s="86">
        <v>5</v>
      </c>
      <c r="B11" s="85">
        <v>50103</v>
      </c>
      <c r="C11" s="85" t="s">
        <v>143</v>
      </c>
      <c r="D11" s="84">
        <v>221.66640000000001</v>
      </c>
      <c r="E11" s="84">
        <v>221.66640000000001</v>
      </c>
      <c r="F11" s="84">
        <v>0</v>
      </c>
    </row>
    <row r="12" spans="1:6" ht="22.5" customHeight="1">
      <c r="A12" s="86">
        <v>6</v>
      </c>
      <c r="B12" s="85">
        <v>502</v>
      </c>
      <c r="C12" s="85" t="s">
        <v>105</v>
      </c>
      <c r="D12" s="84">
        <v>89.864966999999993</v>
      </c>
      <c r="E12" s="84">
        <v>0</v>
      </c>
      <c r="F12" s="84">
        <v>89.864966999999993</v>
      </c>
    </row>
    <row r="13" spans="1:6" ht="22.5" customHeight="1">
      <c r="A13" s="86">
        <v>7</v>
      </c>
      <c r="B13" s="85">
        <v>50201</v>
      </c>
      <c r="C13" s="85" t="s">
        <v>174</v>
      </c>
      <c r="D13" s="84">
        <v>58.864967</v>
      </c>
      <c r="E13" s="84">
        <v>0</v>
      </c>
      <c r="F13" s="84">
        <v>58.864967</v>
      </c>
    </row>
    <row r="14" spans="1:6" ht="22.5" customHeight="1">
      <c r="A14" s="86">
        <v>8</v>
      </c>
      <c r="B14" s="85">
        <v>50207</v>
      </c>
      <c r="C14" s="85" t="s">
        <v>154</v>
      </c>
      <c r="D14" s="84">
        <v>25</v>
      </c>
      <c r="E14" s="84">
        <v>0</v>
      </c>
      <c r="F14" s="84">
        <v>25</v>
      </c>
    </row>
    <row r="15" spans="1:6" ht="22.5" customHeight="1">
      <c r="A15" s="86">
        <v>9</v>
      </c>
      <c r="B15" s="85">
        <v>50208</v>
      </c>
      <c r="C15" s="85" t="s">
        <v>150</v>
      </c>
      <c r="D15" s="84">
        <v>5</v>
      </c>
      <c r="E15" s="84">
        <v>0</v>
      </c>
      <c r="F15" s="84">
        <v>5</v>
      </c>
    </row>
    <row r="16" spans="1:6" ht="22.5" customHeight="1">
      <c r="A16" s="86">
        <v>10</v>
      </c>
      <c r="B16" s="85">
        <v>50299</v>
      </c>
      <c r="C16" s="85" t="s">
        <v>149</v>
      </c>
      <c r="D16" s="84">
        <v>1</v>
      </c>
      <c r="E16" s="84">
        <v>0</v>
      </c>
      <c r="F16" s="84">
        <v>1</v>
      </c>
    </row>
    <row r="17" spans="1:6" ht="22.5" customHeight="1">
      <c r="A17" s="86">
        <v>11</v>
      </c>
      <c r="B17" s="85">
        <v>503</v>
      </c>
      <c r="C17" s="85" t="s">
        <v>108</v>
      </c>
      <c r="D17" s="84">
        <v>4</v>
      </c>
      <c r="E17" s="84">
        <v>0</v>
      </c>
      <c r="F17" s="84">
        <v>4</v>
      </c>
    </row>
    <row r="18" spans="1:6" ht="22.5" customHeight="1">
      <c r="A18" s="86">
        <v>12</v>
      </c>
      <c r="B18" s="85">
        <v>50306</v>
      </c>
      <c r="C18" s="85" t="s">
        <v>173</v>
      </c>
      <c r="D18" s="84">
        <v>4</v>
      </c>
      <c r="E18" s="84">
        <v>0</v>
      </c>
      <c r="F18" s="84">
        <v>4</v>
      </c>
    </row>
    <row r="19" spans="1:6" ht="22.5" customHeight="1">
      <c r="A19" s="86">
        <v>13</v>
      </c>
      <c r="B19" s="85">
        <v>509</v>
      </c>
      <c r="C19" s="85" t="s">
        <v>106</v>
      </c>
      <c r="D19" s="84">
        <v>4.0472000000000001</v>
      </c>
      <c r="E19" s="84">
        <v>2.0472000000000001</v>
      </c>
      <c r="F19" s="84">
        <v>2</v>
      </c>
    </row>
    <row r="20" spans="1:6" ht="22.5" customHeight="1">
      <c r="A20" s="86">
        <v>14</v>
      </c>
      <c r="B20" s="85">
        <v>50901</v>
      </c>
      <c r="C20" s="85" t="s">
        <v>172</v>
      </c>
      <c r="D20" s="84">
        <v>2.0472000000000001</v>
      </c>
      <c r="E20" s="84">
        <v>2.0472000000000001</v>
      </c>
      <c r="F20" s="84">
        <v>0</v>
      </c>
    </row>
    <row r="21" spans="1:6" s="83" customFormat="1" ht="22.5" customHeight="1">
      <c r="A21" s="86">
        <v>15</v>
      </c>
      <c r="B21" s="85">
        <v>50999</v>
      </c>
      <c r="C21" s="85" t="s">
        <v>147</v>
      </c>
      <c r="D21" s="84">
        <v>2</v>
      </c>
      <c r="E21" s="84">
        <v>0</v>
      </c>
      <c r="F21" s="84">
        <v>2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C1" workbookViewId="0">
      <selection activeCell="K19" sqref="K19"/>
    </sheetView>
  </sheetViews>
  <sheetFormatPr defaultColWidth="8.875" defaultRowHeight="15" customHeight="1"/>
  <cols>
    <col min="1" max="2" width="0" hidden="1" customWidth="1"/>
    <col min="3" max="5" width="5.625" customWidth="1"/>
    <col min="6" max="6" width="32.875" customWidth="1"/>
    <col min="7" max="11" width="14.375" customWidth="1"/>
  </cols>
  <sheetData>
    <row r="1" spans="1:11" ht="15" customHeight="1">
      <c r="B1" s="37"/>
      <c r="C1" s="94" t="s">
        <v>181</v>
      </c>
      <c r="D1" s="94"/>
      <c r="E1" s="94"/>
      <c r="F1" s="94"/>
      <c r="G1" s="94"/>
      <c r="H1" s="94"/>
      <c r="I1" s="94"/>
      <c r="J1" s="94"/>
      <c r="K1" s="94"/>
    </row>
    <row r="2" spans="1:11" s="28" customFormat="1" ht="40.5" customHeight="1">
      <c r="A2" s="29"/>
      <c r="C2" s="95" t="s">
        <v>110</v>
      </c>
      <c r="D2" s="109"/>
      <c r="E2" s="109"/>
      <c r="F2" s="109"/>
      <c r="G2" s="109"/>
      <c r="H2" s="109"/>
      <c r="I2" s="109"/>
      <c r="J2" s="109"/>
      <c r="K2" s="109"/>
    </row>
    <row r="3" spans="1:11" ht="18" customHeight="1">
      <c r="A3" s="125" t="s">
        <v>3</v>
      </c>
      <c r="B3" s="126"/>
      <c r="C3" s="127"/>
      <c r="D3" s="127"/>
      <c r="E3" s="127"/>
      <c r="F3" s="127"/>
      <c r="G3" s="127"/>
      <c r="H3" s="127"/>
      <c r="I3" s="127"/>
      <c r="J3" s="99"/>
      <c r="K3" s="10" t="s">
        <v>4</v>
      </c>
    </row>
    <row r="4" spans="1:11" ht="19.5" customHeight="1">
      <c r="A4" s="123" t="s">
        <v>53</v>
      </c>
      <c r="B4" s="123" t="s">
        <v>54</v>
      </c>
      <c r="C4" s="102" t="s">
        <v>55</v>
      </c>
      <c r="D4" s="111"/>
      <c r="E4" s="111"/>
      <c r="F4" s="102" t="s">
        <v>56</v>
      </c>
      <c r="G4" s="102" t="s">
        <v>57</v>
      </c>
      <c r="H4" s="102" t="s">
        <v>82</v>
      </c>
      <c r="I4" s="111"/>
      <c r="J4" s="111"/>
      <c r="K4" s="102" t="s">
        <v>83</v>
      </c>
    </row>
    <row r="5" spans="1:11" s="57" customFormat="1" ht="19.5" customHeight="1">
      <c r="A5" s="124"/>
      <c r="B5" s="124"/>
      <c r="C5" s="31" t="s">
        <v>63</v>
      </c>
      <c r="D5" s="31" t="s">
        <v>64</v>
      </c>
      <c r="E5" s="31" t="s">
        <v>65</v>
      </c>
      <c r="F5" s="102"/>
      <c r="G5" s="102"/>
      <c r="H5" s="31" t="s">
        <v>98</v>
      </c>
      <c r="I5" s="31" t="s">
        <v>99</v>
      </c>
      <c r="J5" s="31" t="s">
        <v>100</v>
      </c>
      <c r="K5" s="102"/>
    </row>
    <row r="6" spans="1:11" s="7" customFormat="1" ht="19.5" customHeight="1">
      <c r="A6" s="34"/>
      <c r="B6" s="34"/>
      <c r="C6" s="33"/>
      <c r="D6" s="33"/>
      <c r="E6" s="33"/>
      <c r="F6" s="34"/>
      <c r="G6" s="58"/>
      <c r="H6" s="58"/>
      <c r="I6" s="36"/>
      <c r="J6" s="36"/>
      <c r="K6" s="36"/>
    </row>
    <row r="7" spans="1:11" ht="19.5" customHeight="1">
      <c r="A7" s="34"/>
      <c r="B7" s="34"/>
      <c r="C7" s="33"/>
      <c r="D7" s="33"/>
      <c r="E7" s="33"/>
      <c r="F7" s="34"/>
      <c r="G7" s="58"/>
      <c r="H7" s="58"/>
      <c r="I7" s="36"/>
      <c r="J7" s="36"/>
      <c r="K7" s="36"/>
    </row>
    <row r="8" spans="1:11" ht="19.5" customHeight="1">
      <c r="A8" s="34"/>
      <c r="B8" s="34"/>
      <c r="C8" s="33"/>
      <c r="D8" s="33"/>
      <c r="E8" s="33"/>
      <c r="F8" s="34"/>
      <c r="G8" s="58"/>
      <c r="H8" s="58"/>
      <c r="I8" s="36"/>
      <c r="J8" s="36"/>
      <c r="K8" s="36"/>
    </row>
    <row r="9" spans="1:11" ht="19.5" customHeight="1">
      <c r="A9" s="34"/>
      <c r="B9" s="34"/>
      <c r="C9" s="33"/>
      <c r="D9" s="33"/>
      <c r="E9" s="33"/>
      <c r="F9" s="34"/>
      <c r="G9" s="58"/>
      <c r="H9" s="58"/>
      <c r="I9" s="36"/>
      <c r="J9" s="36"/>
      <c r="K9" s="36"/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07-一般公共预算财政拨款基本支出表（政府经济分类）</vt:lpstr>
      <vt:lpstr>08 - 政府性基金预算支出表</vt:lpstr>
      <vt:lpstr>09- 部门预算财政拨款三公经费支出表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2025-03-06T07:29:58Z</dcterms:modified>
</cp:coreProperties>
</file>