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 tabRatio="722" firstSheet="8" activeTab="5"/>
  </bookViews>
  <sheets>
    <sheet name="00 - 预算批复封面" sheetId="1" r:id="rId1"/>
    <sheet name="01 - 收支预算总表" sheetId="2" r:id="rId2"/>
    <sheet name="02 - 收入预算总表" sheetId="3" r:id="rId3"/>
    <sheet name="03 - 支出预算总表" sheetId="4" r:id="rId4"/>
    <sheet name="04 - 财政拨款收支预算表" sheetId="5" r:id="rId5"/>
    <sheet name="05 - 一般公共预算支出表" sheetId="6" r:id="rId6"/>
    <sheet name="06 - 一般公共预算财政拨款基本支出表（部门经济分类）" sheetId="7" r:id="rId7"/>
    <sheet name="07- 一般公共预算财政拨款基本支出表（政府经济分类)" sheetId="10" r:id="rId8"/>
    <sheet name="08 - 政府性基金预算支出表" sheetId="8" r:id="rId9"/>
    <sheet name="09- 部门预算财政拨款三公经费支出表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<sst xmlns="http://schemas.openxmlformats.org/spreadsheetml/2006/main" count="313" uniqueCount="164">
  <si>
    <t>部门预算批复表</t>
  </si>
  <si>
    <t>二〇二五年二月</t>
  </si>
  <si>
    <t>部门预算批复表1</t>
  </si>
  <si>
    <t>收支预算总表</t>
  </si>
  <si>
    <t>部门（单位）：青岛西海岸新区招商中心</t>
  </si>
  <si>
    <t>单位：万元</t>
  </si>
  <si>
    <t>收      入</t>
  </si>
  <si>
    <t>支      出</t>
  </si>
  <si>
    <t>项    目</t>
  </si>
  <si>
    <t>预算数</t>
  </si>
  <si>
    <t>一、财政拨款收入</t>
  </si>
  <si>
    <t>一、一般公共服务支出</t>
  </si>
  <si>
    <t xml:space="preserve">  一般公共预算拨款收入</t>
  </si>
  <si>
    <t>二、外交支出</t>
  </si>
  <si>
    <t xml:space="preserve">  政府性基金预算拨款收入</t>
  </si>
  <si>
    <t>三、国防支出</t>
  </si>
  <si>
    <t xml:space="preserve">  国有资本经营预算拨款收入</t>
  </si>
  <si>
    <t>四、公共安全支出</t>
  </si>
  <si>
    <t>二、财政专户管理资金收入</t>
  </si>
  <si>
    <t>五、教育支出</t>
  </si>
  <si>
    <t>三、事业收入（不含教育收费）</t>
  </si>
  <si>
    <t>六、科学技术支出</t>
  </si>
  <si>
    <t>四、事业单位经营收入</t>
  </si>
  <si>
    <t>七、文化旅游体育与传媒支出</t>
  </si>
  <si>
    <t>五、其他收入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</si>
  <si>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</si>
  <si>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</si>
  <si>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</si>
  <si>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</si>
  <si>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</si>
  <si>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</si>
  <si>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</si>
  <si>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</si>
  <si>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</si>
  <si>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</si>
  <si>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</si>
  <si>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</si>
  <si>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</si>
  <si>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</si>
  <si>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</si>
  <si>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</si>
  <si>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本年收入合计</t>
  </si>
  <si>
    <t>本年支出合计</t>
  </si>
  <si>
    <t>上级补助收入</t>
  </si>
  <si>
    <t>附属单位上缴收入</t>
  </si>
  <si>
    <t>对附属单位补助支出</t>
  </si>
  <si>
    <t>使用非财政拨款结余</t>
  </si>
  <si>
    <t>上缴上级支出</t>
  </si>
  <si>
    <t>上年结转</t>
  </si>
  <si>
    <t>结转下年</t>
  </si>
  <si>
    <t>收 入 总 计</t>
  </si>
  <si>
    <t>支  出  总  计</t>
  </si>
  <si>
    <t>部门预算批复表2</t>
  </si>
  <si>
    <t>收入预算总表</t>
  </si>
  <si>
    <t>单位编码</t>
  </si>
  <si>
    <t>单位名称</t>
  </si>
  <si>
    <t>科目编码</t>
  </si>
  <si>
    <t>科目名称</t>
  </si>
  <si>
    <t>合计</t>
  </si>
  <si>
    <t>财政拨款</t>
  </si>
  <si>
    <t>财政专户管理资金</t>
  </si>
  <si>
    <t>事业收入
（不含教育收费）</t>
  </si>
  <si>
    <t>事业单位经营收入</t>
  </si>
  <si>
    <t>其他收入</t>
  </si>
  <si>
    <t>类</t>
  </si>
  <si>
    <t>款</t>
  </si>
  <si>
    <t>项</t>
  </si>
  <si>
    <t>小计</t>
  </si>
  <si>
    <t>一般公共预算</t>
  </si>
  <si>
    <t>政府性基金预算</t>
  </si>
  <si>
    <t>国有资本经营预算</t>
  </si>
  <si>
    <t>合　计</t>
  </si>
  <si>
    <t>201</t>
  </si>
  <si>
    <t>一般公共服务支出</t>
  </si>
  <si>
    <t>13</t>
  </si>
  <si>
    <t>商贸事务</t>
  </si>
  <si>
    <t>50</t>
  </si>
  <si>
    <t>事业运行</t>
  </si>
  <si>
    <t>208</t>
  </si>
  <si>
    <t>社会保障和就业支出</t>
  </si>
  <si>
    <t>05</t>
  </si>
  <si>
    <t>行政事业单位养老支出</t>
  </si>
  <si>
    <t>机关事业单位基本养老保险缴费支出</t>
  </si>
  <si>
    <t>06</t>
  </si>
  <si>
    <t>机关事业单位职业年金缴费支出</t>
  </si>
  <si>
    <t>221</t>
  </si>
  <si>
    <t>住房保障支出</t>
  </si>
  <si>
    <t>02</t>
  </si>
  <si>
    <t>住房改革支出</t>
  </si>
  <si>
    <t>01</t>
  </si>
  <si>
    <t>住房公积金</t>
  </si>
  <si>
    <t>部门预算批复表3</t>
  </si>
  <si>
    <t>支出预算总表</t>
  </si>
  <si>
    <t>总计</t>
  </si>
  <si>
    <t>基本支出</t>
  </si>
  <si>
    <t>项目支出</t>
  </si>
  <si>
    <t>部门预算批复表4</t>
  </si>
  <si>
    <t>财政拨款收支预算表</t>
  </si>
  <si>
    <t>收  入</t>
  </si>
  <si>
    <t>支  出</t>
  </si>
  <si>
    <t>项目</t>
  </si>
  <si>
    <t>一、一般公共预算拨款收入</t>
  </si>
  <si>
    <t>二、政府性基金预算拨款收入</t>
  </si>
  <si>
    <t>三、国有资本经营预算拨款收入</t>
  </si>
  <si>
    <t xml:space="preserve">     本  年  收  入  合  计</t>
  </si>
  <si>
    <t xml:space="preserve">    本  年  支  出  合  计</t>
  </si>
  <si>
    <t xml:space="preserve">    收  入  总  计</t>
  </si>
  <si>
    <t xml:space="preserve">    支  出  总  计</t>
  </si>
  <si>
    <t>部门预算批复表5</t>
  </si>
  <si>
    <t>一般公共预算支出表</t>
  </si>
  <si>
    <t>小  计</t>
  </si>
  <si>
    <t>人员支出</t>
  </si>
  <si>
    <t>日常公用支出</t>
  </si>
  <si>
    <t>一般公共预算财政拨款基本支出表（部门经济分类）</t>
  </si>
  <si>
    <t>预算单位编码及名称：青岛西海岸新区招商中心</t>
  </si>
  <si>
    <t>预算年度：2025</t>
  </si>
  <si>
    <t>金额单位：万元</t>
  </si>
  <si>
    <t>序号</t>
  </si>
  <si>
    <t>支出部门经济分类科目</t>
  </si>
  <si>
    <t>一般公共预算基本支出</t>
  </si>
  <si>
    <t>人员经费</t>
  </si>
  <si>
    <t>公用经费</t>
  </si>
  <si>
    <t>栏次</t>
  </si>
  <si>
    <t>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</si>
  <si>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</si>
  <si>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</si>
  <si>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</si>
  <si>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</si>
  <si>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</si>
  <si>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</si>
  <si>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</si>
  <si>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</si>
  <si>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</si>
  <si>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商品和服务支出</t>
  </si>
  <si>
    <t>邮电费</t>
  </si>
  <si>
    <t>因公出国（境）费用</t>
  </si>
  <si>
    <t>工会经费</t>
  </si>
  <si>
    <t>福利费</t>
  </si>
  <si>
    <t>公务用车运行维护费</t>
  </si>
  <si>
    <t>其他交通费用</t>
  </si>
  <si>
    <t>其他商品和服务支出</t>
  </si>
  <si>
    <t>对个人和家庭的补助</t>
  </si>
  <si>
    <t>其他对个人和家庭的补助</t>
  </si>
  <si>
    <t>资本性支出</t>
  </si>
  <si>
    <t>办公设备购置</t>
  </si>
  <si>
    <t>一般公共预算财政拨款基本支出表（政府经济分类）</t>
  </si>
  <si>
    <t>政府经济分类科目</t>
  </si>
  <si>
    <t>本年一般公共预算基本支出</t>
  </si>
  <si>
    <t>对事业单位经常性补助</t>
  </si>
  <si>
    <t>对事业单位资本性补助</t>
  </si>
  <si>
    <t>资本性支出（一）</t>
  </si>
  <si>
    <t>部门预算批复表8</t>
  </si>
  <si>
    <t>政府性基金预算支出表</t>
  </si>
  <si>
    <t>部门预算财政拨款“三公”经费支出表</t>
  </si>
  <si>
    <t>资金性质</t>
  </si>
  <si>
    <t>一般公共预算财政拨款</t>
  </si>
  <si>
    <t>政府性基金财政拨款</t>
  </si>
  <si>
    <t>国有资本经营预算财政拨款</t>
  </si>
  <si>
    <t>“三公”经费合计</t>
  </si>
  <si>
    <t>一、因公出国"境"费</t>
  </si>
  <si>
    <t>二、公务用车购置及运维费</t>
  </si>
  <si>
    <t xml:space="preserve">       其中:公务用车购置费</t>
  </si>
  <si>
    <t xml:space="preserve">       公务用车运行维护费</t>
  </si>
  <si>
    <t>三、公务接待费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</si>
</sst>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  <numFmt numFmtId="177" formatCode="\ #,##0.00;\ \-#,##0.00;\ &quot;&quot;??;@"/>
    <numFmt numFmtId="178" formatCode="\ #,##0.00_ ;\-#,##0.00;;"/>
  </numFmts>
  <fonts count="41">
    <font>
      <sz val="11"/>
      <color rgb="FF000000"/>
      <name val="宋体"/>
      <charset val="134"/>
      <scheme val="minor"/>
    </font>
    <font>
      <b/>
      <sz val="11"/>
      <name val="宋体"/>
      <charset val="134"/>
    </font>
    <font>
      <sz val="11"/>
      <name val="黑体"/>
      <charset val="134"/>
    </font>
    <font>
      <sz val="11"/>
      <name val="宋体"/>
      <charset val="134"/>
    </font>
    <font>
      <sz val="11"/>
      <color indexed="0"/>
      <name val="Calibri"/>
      <charset val="134"/>
    </font>
    <font>
      <b/>
      <sz val="20"/>
      <name val="宋体"/>
      <charset val="134"/>
    </font>
    <font>
      <b/>
      <sz val="11"/>
      <name val="黑体"/>
      <charset val="134"/>
    </font>
    <font>
      <sz val="1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20"/>
      <name val="宋体"/>
      <charset val="134"/>
    </font>
    <font>
      <sz val="2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8"/>
      <color rgb="FF000000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13"/>
      <name val="Arial"/>
      <charset val="134"/>
    </font>
    <font>
      <sz val="36"/>
      <name val="方正小标宋简体"/>
      <charset val="134"/>
    </font>
    <font>
      <sz val="28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>
      <alignment vertical="top"/>
    </xf>
    <xf numFmtId="0" fontId="23" fillId="0" borderId="0">
      <alignment vertical="top"/>
    </xf>
    <xf numFmtId="0" fontId="21" fillId="5" borderId="1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13" applyNumberFormat="0" applyAlignment="0" applyProtection="0">
      <alignment vertical="center"/>
    </xf>
    <xf numFmtId="0" fontId="31" fillId="7" borderId="14" applyNumberFormat="0" applyAlignment="0" applyProtection="0">
      <alignment vertical="center"/>
    </xf>
    <xf numFmtId="0" fontId="32" fillId="7" borderId="13" applyNumberFormat="0" applyAlignment="0" applyProtection="0">
      <alignment vertical="center"/>
    </xf>
    <xf numFmtId="0" fontId="33" fillId="8" borderId="15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</cellStyleXfs>
  <cellXfs count="105">
    <xf numFmtId="0" fontId="0" fillId="0" borderId="0" xfId="0" applyFont="1">
      <alignment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top"/>
    </xf>
    <xf numFmtId="0" fontId="5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top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4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49" fontId="8" fillId="0" borderId="5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49" fontId="8" fillId="0" borderId="1" xfId="0" applyNumberFormat="1" applyFont="1" applyBorder="1" applyAlignment="1">
      <alignment horizontal="left" vertical="center"/>
    </xf>
    <xf numFmtId="176" fontId="8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/>
    <xf numFmtId="0" fontId="13" fillId="0" borderId="0" xfId="0" applyNumberFormat="1" applyFont="1" applyAlignment="1">
      <alignment horizontal="center" vertical="center" wrapText="1"/>
    </xf>
    <xf numFmtId="0" fontId="13" fillId="0" borderId="0" xfId="0" applyNumberFormat="1" applyFont="1" applyAlignment="1">
      <alignment horizontal="right" vertical="center"/>
    </xf>
    <xf numFmtId="0" fontId="9" fillId="0" borderId="0" xfId="0" applyNumberFormat="1" applyFont="1" applyAlignment="1"/>
    <xf numFmtId="0" fontId="13" fillId="0" borderId="0" xfId="0" applyNumberFormat="1" applyFont="1" applyAlignment="1">
      <alignment vertical="center"/>
    </xf>
    <xf numFmtId="0" fontId="14" fillId="0" borderId="0" xfId="0" applyNumberFormat="1" applyFont="1" applyAlignment="1">
      <alignment horizontal="right"/>
    </xf>
    <xf numFmtId="0" fontId="15" fillId="0" borderId="0" xfId="0" applyNumberFormat="1" applyFont="1" applyAlignment="1">
      <alignment horizontal="center" vertical="center"/>
    </xf>
    <xf numFmtId="0" fontId="15" fillId="0" borderId="0" xfId="0" applyNumberFormat="1" applyFont="1" applyAlignment="1">
      <alignment horizontal="center"/>
    </xf>
    <xf numFmtId="0" fontId="13" fillId="0" borderId="7" xfId="0" applyNumberFormat="1" applyFont="1" applyBorder="1" applyAlignment="1">
      <alignment horizontal="left" vertical="center"/>
    </xf>
    <xf numFmtId="0" fontId="9" fillId="0" borderId="7" xfId="0" applyNumberFormat="1" applyFont="1" applyBorder="1" applyAlignment="1">
      <alignment horizontal="left"/>
    </xf>
    <xf numFmtId="0" fontId="14" fillId="0" borderId="7" xfId="0" applyNumberFormat="1" applyFont="1" applyBorder="1" applyAlignment="1">
      <alignment horizontal="left" vertical="center"/>
    </xf>
    <xf numFmtId="0" fontId="13" fillId="0" borderId="7" xfId="0" applyNumberFormat="1" applyFont="1" applyBorder="1" applyAlignment="1">
      <alignment horizontal="right" vertical="center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/>
    </xf>
    <xf numFmtId="0" fontId="13" fillId="0" borderId="8" xfId="0" applyNumberFormat="1" applyFont="1" applyBorder="1" applyAlignment="1">
      <alignment horizontal="center" vertical="center"/>
    </xf>
    <xf numFmtId="0" fontId="13" fillId="0" borderId="9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vertical="center"/>
    </xf>
    <xf numFmtId="177" fontId="13" fillId="0" borderId="1" xfId="0" applyNumberFormat="1" applyFont="1" applyBorder="1" applyAlignment="1">
      <alignment horizontal="right" vertical="center"/>
    </xf>
    <xf numFmtId="0" fontId="13" fillId="0" borderId="1" xfId="0" applyNumberFormat="1" applyFont="1" applyBorder="1" applyAlignment="1">
      <alignment horizontal="left" vertical="center"/>
    </xf>
    <xf numFmtId="177" fontId="13" fillId="0" borderId="1" xfId="0" applyNumberFormat="1" applyFont="1" applyBorder="1" applyAlignment="1">
      <alignment horizontal="right" vertical="center" wrapText="1"/>
    </xf>
    <xf numFmtId="0" fontId="14" fillId="0" borderId="1" xfId="0" applyNumberFormat="1" applyFont="1" applyBorder="1" applyAlignment="1"/>
    <xf numFmtId="177" fontId="13" fillId="0" borderId="1" xfId="0" applyNumberFormat="1" applyFont="1" applyBorder="1" applyAlignment="1"/>
    <xf numFmtId="176" fontId="13" fillId="0" borderId="1" xfId="0" applyNumberFormat="1" applyFont="1" applyBorder="1" applyAlignment="1"/>
    <xf numFmtId="176" fontId="13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vertical="top" wrapText="1"/>
    </xf>
    <xf numFmtId="0" fontId="9" fillId="0" borderId="0" xfId="0" applyFont="1" applyAlignment="1">
      <alignment horizontal="right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top"/>
    </xf>
    <xf numFmtId="178" fontId="8" fillId="0" borderId="1" xfId="0" applyNumberFormat="1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/>
    </xf>
    <xf numFmtId="0" fontId="7" fillId="0" borderId="0" xfId="0" applyFont="1">
      <alignment vertical="top"/>
    </xf>
    <xf numFmtId="178" fontId="8" fillId="0" borderId="1" xfId="0" applyNumberFormat="1" applyFont="1" applyBorder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0" fontId="8" fillId="3" borderId="1" xfId="0" applyFont="1" applyFill="1" applyBorder="1" applyAlignment="1">
      <alignment horizontal="center" vertical="center" wrapText="1"/>
    </xf>
    <xf numFmtId="0" fontId="16" fillId="0" borderId="0" xfId="0" applyFont="1">
      <alignment vertical="top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49" fontId="8" fillId="3" borderId="1" xfId="0" applyNumberFormat="1" applyFont="1" applyFill="1" applyBorder="1" applyAlignment="1">
      <alignment horizontal="left" vertical="center"/>
    </xf>
    <xf numFmtId="177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49" fontId="16" fillId="0" borderId="1" xfId="0" applyNumberFormat="1" applyFont="1" applyBorder="1" applyAlignment="1">
      <alignment horizontal="center" vertical="center"/>
    </xf>
    <xf numFmtId="0" fontId="17" fillId="0" borderId="0" xfId="0" applyFont="1" applyAlignment="1"/>
    <xf numFmtId="0" fontId="18" fillId="0" borderId="0" xfId="0" applyFont="1" applyAlignment="1">
      <alignment horizontal="left" vertical="center"/>
    </xf>
    <xf numFmtId="0" fontId="19" fillId="4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showGridLines="0" workbookViewId="0">
      <selection activeCell="G11" sqref="G11:J11"/>
    </sheetView>
  </sheetViews>
  <sheetFormatPr defaultColWidth="8.87272727272727" defaultRowHeight="15" customHeight="1"/>
  <sheetData>
    <row r="1" ht="25.5" customHeight="1" spans="1:16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</row>
    <row r="2" ht="25.5" customHeight="1" spans="1:16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1"/>
    </row>
    <row r="3" ht="25.5" customHeight="1" spans="1:16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1"/>
    </row>
    <row r="4" ht="25.5" customHeight="1" spans="1:16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1"/>
    </row>
    <row r="5" ht="25.5" customHeight="1" spans="1:16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1"/>
    </row>
    <row r="6" ht="46.5" customHeight="1" spans="1:16">
      <c r="A6" s="103" t="s">
        <v>0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</row>
    <row r="7" ht="25.5" customHeight="1" spans="1:16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1"/>
    </row>
    <row r="8" ht="25.5" customHeight="1" spans="1:16">
      <c r="A8" s="102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1"/>
    </row>
    <row r="9" ht="25.5" customHeight="1" spans="1:16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1"/>
    </row>
    <row r="10" ht="25.5" customHeight="1" spans="1:16">
      <c r="A10" s="102"/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1"/>
    </row>
    <row r="11" ht="30" customHeight="1" spans="1:16">
      <c r="A11" s="102"/>
      <c r="B11" s="102"/>
      <c r="C11" s="102"/>
      <c r="D11" s="102"/>
      <c r="E11" s="102"/>
      <c r="F11" s="102"/>
      <c r="G11" s="104" t="s">
        <v>1</v>
      </c>
      <c r="H11" s="104"/>
      <c r="I11" s="104"/>
      <c r="J11" s="104"/>
      <c r="K11" s="102"/>
      <c r="L11" s="102"/>
      <c r="M11" s="102"/>
      <c r="N11" s="102"/>
      <c r="O11" s="102"/>
      <c r="P11" s="101"/>
    </row>
    <row r="12" ht="25.5" customHeight="1" spans="1:16">
      <c r="A12" s="102"/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1"/>
    </row>
    <row r="13" ht="25.5" customHeight="1" spans="1:16">
      <c r="A13" s="102"/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1"/>
    </row>
    <row r="14" ht="25.5" customHeight="1" spans="1:16">
      <c r="A14" s="102"/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1"/>
    </row>
    <row r="15" ht="25.5" customHeight="1" spans="1:16">
      <c r="A15" s="102"/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1"/>
    </row>
    <row r="16" ht="25.5" customHeight="1" spans="1:16">
      <c r="A16" s="102"/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1"/>
    </row>
    <row r="17" ht="25.5" customHeight="1" spans="1:16">
      <c r="A17" s="102"/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1"/>
    </row>
    <row r="18" ht="25.5" customHeight="1" spans="1:16">
      <c r="A18" s="102"/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1"/>
    </row>
    <row r="19" ht="25.5" customHeight="1" spans="1:16">
      <c r="A19" s="102"/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1"/>
    </row>
  </sheetData>
  <mergeCells count="2">
    <mergeCell ref="A6:P6"/>
    <mergeCell ref="G11:J11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B18" sqref="B18:B19"/>
    </sheetView>
  </sheetViews>
  <sheetFormatPr defaultColWidth="8.87272727272727" defaultRowHeight="15" customHeight="1" outlineLevelCol="5"/>
  <cols>
    <col min="1" max="1" width="21.3727272727273" style="1" customWidth="1"/>
    <col min="2" max="2" width="35.7545454545455" style="1" customWidth="1"/>
    <col min="3" max="6" width="28.6272727272727" style="3" customWidth="1"/>
  </cols>
  <sheetData>
    <row r="1" customHeight="1" spans="1:1">
      <c r="A1" s="4"/>
    </row>
    <row r="2" s="1" customFormat="1" ht="45" customHeight="1" spans="1:6">
      <c r="A2" s="5" t="s">
        <v>153</v>
      </c>
      <c r="B2" s="5"/>
      <c r="C2" s="5"/>
      <c r="D2" s="5"/>
      <c r="E2" s="5"/>
      <c r="F2" s="5"/>
    </row>
    <row r="3" s="1" customFormat="1" ht="22.5" customHeight="1" spans="1:6">
      <c r="A3" s="6" t="s">
        <v>114</v>
      </c>
      <c r="B3" s="7"/>
      <c r="C3" s="7"/>
      <c r="D3" s="7"/>
      <c r="E3" s="8" t="s">
        <v>115</v>
      </c>
      <c r="F3" s="9" t="s">
        <v>116</v>
      </c>
    </row>
    <row r="4" s="1" customFormat="1" ht="22.5" customHeight="1" spans="1:6">
      <c r="A4" s="10" t="s">
        <v>117</v>
      </c>
      <c r="B4" s="10" t="s">
        <v>100</v>
      </c>
      <c r="C4" s="10" t="s">
        <v>154</v>
      </c>
      <c r="D4" s="10"/>
      <c r="E4" s="10"/>
      <c r="F4" s="10"/>
    </row>
    <row r="5" s="1" customFormat="1" ht="22.5" customHeight="1" spans="1:6">
      <c r="A5" s="10"/>
      <c r="B5" s="10"/>
      <c r="C5" s="10" t="s">
        <v>58</v>
      </c>
      <c r="D5" s="10" t="s">
        <v>155</v>
      </c>
      <c r="E5" s="10" t="s">
        <v>156</v>
      </c>
      <c r="F5" s="10" t="s">
        <v>157</v>
      </c>
    </row>
    <row r="6" s="1" customFormat="1" ht="22.5" customHeight="1" spans="1:6">
      <c r="A6" s="10" t="s">
        <v>122</v>
      </c>
      <c r="B6" s="10">
        <v>1</v>
      </c>
      <c r="C6" s="10">
        <v>2</v>
      </c>
      <c r="D6" s="10">
        <v>3</v>
      </c>
      <c r="E6" s="10">
        <v>4</v>
      </c>
      <c r="F6" s="10">
        <v>5</v>
      </c>
    </row>
    <row r="7" s="2" customFormat="1" ht="22.5" customHeight="1" spans="1:6">
      <c r="A7" s="11">
        <v>1</v>
      </c>
      <c r="B7" s="12" t="s">
        <v>58</v>
      </c>
      <c r="C7" s="13">
        <f t="shared" ref="C7:C13" si="0">SUM(D7,E7,F7)</f>
        <v>4.5</v>
      </c>
      <c r="D7" s="13">
        <f>D8</f>
        <v>4.5</v>
      </c>
      <c r="E7" s="13">
        <f>E8</f>
        <v>0</v>
      </c>
      <c r="F7" s="13">
        <f>F8</f>
        <v>0</v>
      </c>
    </row>
    <row r="8" s="2" customFormat="1" ht="22.5" customHeight="1" spans="1:6">
      <c r="A8" s="11">
        <v>2</v>
      </c>
      <c r="B8" s="12" t="s">
        <v>158</v>
      </c>
      <c r="C8" s="13">
        <f t="shared" si="0"/>
        <v>4.5</v>
      </c>
      <c r="D8" s="13">
        <f>SUM(D9,D11,D12,D13)</f>
        <v>4.5</v>
      </c>
      <c r="E8" s="13">
        <f>SUM(E9,E11,E12,E13)</f>
        <v>0</v>
      </c>
      <c r="F8" s="13">
        <f>SUM(F9,F11,F12,F13)</f>
        <v>0</v>
      </c>
    </row>
    <row r="9" s="2" customFormat="1" ht="22.5" customHeight="1" spans="1:6">
      <c r="A9" s="11">
        <v>3</v>
      </c>
      <c r="B9" s="12" t="s">
        <v>159</v>
      </c>
      <c r="C9" s="13">
        <f t="shared" si="0"/>
        <v>2</v>
      </c>
      <c r="D9" s="13">
        <v>2</v>
      </c>
      <c r="E9" s="13">
        <v>0</v>
      </c>
      <c r="F9" s="13">
        <v>0</v>
      </c>
    </row>
    <row r="10" s="2" customFormat="1" ht="22.5" customHeight="1" spans="1:6">
      <c r="A10" s="11">
        <v>4</v>
      </c>
      <c r="B10" s="12" t="s">
        <v>160</v>
      </c>
      <c r="C10" s="13">
        <f t="shared" si="0"/>
        <v>2.5</v>
      </c>
      <c r="D10" s="13">
        <f>SUM(D11,D12)</f>
        <v>2.5</v>
      </c>
      <c r="E10" s="13">
        <f>SUM(E11,E12)</f>
        <v>0</v>
      </c>
      <c r="F10" s="13">
        <f>SUM(F11,F12)</f>
        <v>0</v>
      </c>
    </row>
    <row r="11" s="2" customFormat="1" ht="22.5" customHeight="1" spans="1:6">
      <c r="A11" s="11">
        <v>5</v>
      </c>
      <c r="B11" s="12" t="s">
        <v>161</v>
      </c>
      <c r="C11" s="13">
        <f t="shared" si="0"/>
        <v>0</v>
      </c>
      <c r="D11" s="13">
        <v>0</v>
      </c>
      <c r="E11" s="13">
        <v>0</v>
      </c>
      <c r="F11" s="13">
        <v>0</v>
      </c>
    </row>
    <row r="12" s="2" customFormat="1" ht="22.5" customHeight="1" spans="1:6">
      <c r="A12" s="11">
        <v>6</v>
      </c>
      <c r="B12" s="12" t="s">
        <v>162</v>
      </c>
      <c r="C12" s="13">
        <f t="shared" si="0"/>
        <v>2.5</v>
      </c>
      <c r="D12" s="13">
        <v>2.5</v>
      </c>
      <c r="E12" s="13">
        <v>0</v>
      </c>
      <c r="F12" s="13">
        <v>0</v>
      </c>
    </row>
    <row r="13" s="2" customFormat="1" ht="22.5" customHeight="1" spans="1:6">
      <c r="A13" s="11">
        <v>7</v>
      </c>
      <c r="B13" s="12" t="s">
        <v>163</v>
      </c>
      <c r="C13" s="13">
        <f t="shared" si="0"/>
        <v>0</v>
      </c>
      <c r="D13" s="13">
        <v>0</v>
      </c>
      <c r="E13" s="13">
        <v>0</v>
      </c>
      <c r="F13" s="13">
        <v>0</v>
      </c>
    </row>
    <row r="14" s="2" customFormat="1" ht="22.5" customHeight="1" spans="1:6">
      <c r="A14" s="11"/>
      <c r="B14" s="12"/>
      <c r="C14" s="14"/>
      <c r="D14" s="14"/>
      <c r="E14" s="14"/>
      <c r="F14" s="14"/>
    </row>
  </sheetData>
  <mergeCells count="5">
    <mergeCell ref="A2:F2"/>
    <mergeCell ref="A3:D3"/>
    <mergeCell ref="C4:F4"/>
    <mergeCell ref="A4:A5"/>
    <mergeCell ref="B4:B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workbookViewId="0">
      <pane ySplit="5" topLeftCell="A6" activePane="bottomLeft" state="frozen"/>
      <selection/>
      <selection pane="bottomLeft" activeCell="A1" sqref="A1:D1"/>
    </sheetView>
  </sheetViews>
  <sheetFormatPr defaultColWidth="8.87272727272727" defaultRowHeight="15" customHeight="1" outlineLevelCol="3"/>
  <cols>
    <col min="1" max="1" width="34.2545454545455" customWidth="1"/>
    <col min="2" max="2" width="18.6272727272727" customWidth="1"/>
    <col min="3" max="3" width="34.2545454545455" customWidth="1"/>
    <col min="4" max="4" width="18.6272727272727" customWidth="1"/>
  </cols>
  <sheetData>
    <row r="1" s="17" customFormat="1" customHeight="1" spans="1:4">
      <c r="A1" s="19" t="s">
        <v>2</v>
      </c>
      <c r="B1" s="19"/>
      <c r="C1" s="19"/>
      <c r="D1" s="19"/>
    </row>
    <row r="2" s="75" customFormat="1" ht="40.5" customHeight="1" spans="1:4">
      <c r="A2" s="21" t="s">
        <v>3</v>
      </c>
      <c r="B2" s="88"/>
      <c r="C2" s="88"/>
      <c r="D2" s="88"/>
    </row>
    <row r="3" s="17" customFormat="1" ht="21" customHeight="1" spans="1:4">
      <c r="A3" s="30" t="s">
        <v>4</v>
      </c>
      <c r="B3" s="30"/>
      <c r="C3" s="94"/>
      <c r="D3" s="31" t="s">
        <v>5</v>
      </c>
    </row>
    <row r="4" s="92" customFormat="1" ht="21" customHeight="1" spans="1:4">
      <c r="A4" s="95" t="s">
        <v>6</v>
      </c>
      <c r="B4" s="96"/>
      <c r="C4" s="95" t="s">
        <v>7</v>
      </c>
      <c r="D4" s="96"/>
    </row>
    <row r="5" s="93" customFormat="1" ht="21" customHeight="1" spans="1:4">
      <c r="A5" s="95" t="s">
        <v>8</v>
      </c>
      <c r="B5" s="95" t="s">
        <v>9</v>
      </c>
      <c r="C5" s="95" t="s">
        <v>8</v>
      </c>
      <c r="D5" s="95" t="s">
        <v>9</v>
      </c>
    </row>
    <row r="6" ht="21" customHeight="1" spans="1:4">
      <c r="A6" s="97" t="s">
        <v>10</v>
      </c>
      <c r="B6" s="98">
        <v>554.075554</v>
      </c>
      <c r="C6" s="99" t="s">
        <v>11</v>
      </c>
      <c r="D6" s="98">
        <v>438.378082</v>
      </c>
    </row>
    <row r="7" s="17" customFormat="1" ht="21" customHeight="1" spans="1:4">
      <c r="A7" s="28" t="s">
        <v>12</v>
      </c>
      <c r="B7" s="98">
        <v>554.075554</v>
      </c>
      <c r="C7" s="99" t="s">
        <v>13</v>
      </c>
      <c r="D7" s="98"/>
    </row>
    <row r="8" s="17" customFormat="1" ht="21" customHeight="1" spans="1:4">
      <c r="A8" s="28" t="s">
        <v>14</v>
      </c>
      <c r="B8" s="98"/>
      <c r="C8" s="99" t="s">
        <v>15</v>
      </c>
      <c r="D8" s="98"/>
    </row>
    <row r="9" s="17" customFormat="1" ht="21" customHeight="1" spans="1:4">
      <c r="A9" s="28" t="s">
        <v>16</v>
      </c>
      <c r="B9" s="98"/>
      <c r="C9" s="99" t="s">
        <v>17</v>
      </c>
      <c r="D9" s="98"/>
    </row>
    <row r="10" s="17" customFormat="1" ht="21" customHeight="1" spans="1:4">
      <c r="A10" s="28" t="s">
        <v>18</v>
      </c>
      <c r="B10" s="98"/>
      <c r="C10" s="99" t="s">
        <v>19</v>
      </c>
      <c r="D10" s="98"/>
    </row>
    <row r="11" s="17" customFormat="1" ht="21" customHeight="1" spans="1:4">
      <c r="A11" s="28" t="s">
        <v>20</v>
      </c>
      <c r="B11" s="98"/>
      <c r="C11" s="99" t="s">
        <v>21</v>
      </c>
      <c r="D11" s="98"/>
    </row>
    <row r="12" s="17" customFormat="1" ht="21" customHeight="1" spans="1:4">
      <c r="A12" s="28" t="s">
        <v>22</v>
      </c>
      <c r="B12" s="98"/>
      <c r="C12" s="99" t="s">
        <v>23</v>
      </c>
      <c r="D12" s="98"/>
    </row>
    <row r="13" s="17" customFormat="1" ht="21" customHeight="1" spans="1:4">
      <c r="A13" s="28" t="s">
        <v>24</v>
      </c>
      <c r="B13" s="98"/>
      <c r="C13" s="99" t="s">
        <v>25</v>
      </c>
      <c r="D13" s="98">
        <v>70.023072</v>
      </c>
    </row>
    <row r="14" s="17" customFormat="1" ht="21" customHeight="1" spans="1:4">
      <c r="A14" s="28"/>
      <c r="B14" s="98"/>
      <c r="C14" s="99" t="s">
        <v>26</v>
      </c>
      <c r="D14" s="98"/>
    </row>
    <row r="15" s="17" customFormat="1" ht="21" customHeight="1" spans="1:4">
      <c r="A15" s="28"/>
      <c r="B15" s="98"/>
      <c r="C15" s="99" t="s">
        <v>27</v>
      </c>
      <c r="D15" s="98"/>
    </row>
    <row r="16" s="17" customFormat="1" ht="21" customHeight="1" spans="1:4">
      <c r="A16" s="28"/>
      <c r="B16" s="98"/>
      <c r="C16" s="99" t="s">
        <v>28</v>
      </c>
      <c r="D16" s="98"/>
    </row>
    <row r="17" s="17" customFormat="1" ht="21" customHeight="1" spans="1:4">
      <c r="A17" s="28"/>
      <c r="B17" s="98"/>
      <c r="C17" s="99" t="s">
        <v>29</v>
      </c>
      <c r="D17" s="98"/>
    </row>
    <row r="18" s="17" customFormat="1" ht="21" customHeight="1" spans="1:4">
      <c r="A18" s="28"/>
      <c r="B18" s="98"/>
      <c r="C18" s="99" t="s">
        <v>30</v>
      </c>
      <c r="D18" s="98"/>
    </row>
    <row r="19" s="17" customFormat="1" ht="21" customHeight="1" spans="1:4">
      <c r="A19" s="28"/>
      <c r="B19" s="98"/>
      <c r="C19" s="99" t="s">
        <v>31</v>
      </c>
      <c r="D19" s="98"/>
    </row>
    <row r="20" s="17" customFormat="1" ht="21" customHeight="1" spans="1:4">
      <c r="A20" s="28"/>
      <c r="B20" s="98"/>
      <c r="C20" s="99" t="s">
        <v>32</v>
      </c>
      <c r="D20" s="98"/>
    </row>
    <row r="21" s="17" customFormat="1" ht="21" customHeight="1" spans="1:4">
      <c r="A21" s="28"/>
      <c r="B21" s="98"/>
      <c r="C21" s="99" t="s">
        <v>33</v>
      </c>
      <c r="D21" s="98"/>
    </row>
    <row r="22" s="17" customFormat="1" ht="21" customHeight="1" spans="1:4">
      <c r="A22" s="28"/>
      <c r="B22" s="98"/>
      <c r="C22" s="99" t="s">
        <v>34</v>
      </c>
      <c r="D22" s="98"/>
    </row>
    <row r="23" s="17" customFormat="1" ht="21" customHeight="1" spans="1:4">
      <c r="A23" s="28"/>
      <c r="B23" s="98"/>
      <c r="C23" s="99" t="s">
        <v>35</v>
      </c>
      <c r="D23" s="98"/>
    </row>
    <row r="24" s="17" customFormat="1" ht="21" customHeight="1" spans="1:4">
      <c r="A24" s="28"/>
      <c r="B24" s="98"/>
      <c r="C24" s="99" t="s">
        <v>36</v>
      </c>
      <c r="D24" s="98">
        <v>45.6744</v>
      </c>
    </row>
    <row r="25" s="17" customFormat="1" ht="21" customHeight="1" spans="1:4">
      <c r="A25" s="28"/>
      <c r="B25" s="98"/>
      <c r="C25" s="99" t="s">
        <v>37</v>
      </c>
      <c r="D25" s="98"/>
    </row>
    <row r="26" s="17" customFormat="1" ht="21" customHeight="1" spans="1:4">
      <c r="A26" s="28"/>
      <c r="B26" s="98"/>
      <c r="C26" s="99" t="s">
        <v>38</v>
      </c>
      <c r="D26" s="98"/>
    </row>
    <row r="27" s="17" customFormat="1" ht="21" customHeight="1" spans="1:4">
      <c r="A27" s="28"/>
      <c r="B27" s="98"/>
      <c r="C27" s="99" t="s">
        <v>39</v>
      </c>
      <c r="D27" s="98"/>
    </row>
    <row r="28" s="17" customFormat="1" ht="21" customHeight="1" spans="1:4">
      <c r="A28" s="28"/>
      <c r="B28" s="98"/>
      <c r="C28" s="99" t="s">
        <v>40</v>
      </c>
      <c r="D28" s="98">
        <f>ROUND(D30-SUM(D6:D27),2)</f>
        <v>0</v>
      </c>
    </row>
    <row r="29" s="17" customFormat="1" ht="21" customHeight="1" spans="1:4">
      <c r="A29" s="28"/>
      <c r="B29" s="98"/>
      <c r="C29" s="99"/>
      <c r="D29" s="98"/>
    </row>
    <row r="30" s="17" customFormat="1" ht="21" customHeight="1" spans="1:4">
      <c r="A30" s="100" t="s">
        <v>41</v>
      </c>
      <c r="B30" s="98">
        <f>B6+B10+B11+B12+B13+B14+B15</f>
        <v>554.075554</v>
      </c>
      <c r="C30" s="95" t="s">
        <v>42</v>
      </c>
      <c r="D30" s="98">
        <f>D37-D35</f>
        <v>554.075554</v>
      </c>
    </row>
    <row r="31" ht="21" customHeight="1" spans="1:4">
      <c r="A31" s="83"/>
      <c r="B31" s="83"/>
      <c r="C31" s="83"/>
      <c r="D31" s="83"/>
    </row>
    <row r="32" ht="21" customHeight="1" spans="1:4">
      <c r="A32" s="28" t="s">
        <v>43</v>
      </c>
      <c r="B32" s="98"/>
      <c r="C32" s="83"/>
      <c r="D32" s="83"/>
    </row>
    <row r="33" ht="21" customHeight="1" spans="1:4">
      <c r="A33" s="28" t="s">
        <v>44</v>
      </c>
      <c r="B33" s="98"/>
      <c r="C33" s="99" t="s">
        <v>45</v>
      </c>
      <c r="D33" s="83"/>
    </row>
    <row r="34" s="17" customFormat="1" ht="21" customHeight="1" spans="1:4">
      <c r="A34" s="28" t="s">
        <v>46</v>
      </c>
      <c r="B34" s="98"/>
      <c r="C34" s="99" t="s">
        <v>47</v>
      </c>
      <c r="D34" s="98"/>
    </row>
    <row r="35" s="17" customFormat="1" ht="21" customHeight="1" spans="1:4">
      <c r="A35" s="28" t="s">
        <v>48</v>
      </c>
      <c r="B35" s="98"/>
      <c r="C35" s="99" t="s">
        <v>49</v>
      </c>
      <c r="D35" s="98"/>
    </row>
    <row r="36" s="17" customFormat="1" ht="21" customHeight="1" spans="1:4">
      <c r="A36" s="28"/>
      <c r="B36" s="98"/>
      <c r="C36" s="28"/>
      <c r="D36" s="98"/>
    </row>
    <row r="37" s="17" customFormat="1" ht="21" customHeight="1" spans="1:4">
      <c r="A37" s="25" t="s">
        <v>50</v>
      </c>
      <c r="B37" s="98">
        <f>SUM(B30:B35)</f>
        <v>554.075554</v>
      </c>
      <c r="C37" s="25" t="s">
        <v>51</v>
      </c>
      <c r="D37" s="98">
        <v>554.075554</v>
      </c>
    </row>
  </sheetData>
  <mergeCells count="5">
    <mergeCell ref="A1:D1"/>
    <mergeCell ref="A2:D2"/>
    <mergeCell ref="A3:C3"/>
    <mergeCell ref="A4:B4"/>
    <mergeCell ref="C4:D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zoomScale="85" zoomScaleNormal="85" workbookViewId="0">
      <pane ySplit="7" topLeftCell="A8" activePane="bottomLeft" state="frozen"/>
      <selection/>
      <selection pane="bottomLeft" activeCell="F16" sqref="F16"/>
    </sheetView>
  </sheetViews>
  <sheetFormatPr defaultColWidth="8.87272727272727" defaultRowHeight="15" customHeight="1"/>
  <cols>
    <col min="1" max="2" width="8.87272727272727" hidden="1" customWidth="1"/>
    <col min="3" max="5" width="5.75454545454545" customWidth="1"/>
    <col min="6" max="6" width="28.6272727272727" customWidth="1"/>
    <col min="7" max="19" width="14.2545454545455" customWidth="1"/>
  </cols>
  <sheetData>
    <row r="1" s="31" customFormat="1" customHeight="1" spans="2:19">
      <c r="B1" s="87"/>
      <c r="C1" s="19" t="s">
        <v>52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="15" customFormat="1" ht="40.5" customHeight="1" spans="1:19">
      <c r="A2" s="20"/>
      <c r="C2" s="21" t="s">
        <v>53</v>
      </c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21"/>
      <c r="Q2" s="21"/>
      <c r="R2" s="88"/>
      <c r="S2" s="88"/>
    </row>
    <row r="3" ht="21" customHeight="1" spans="1:19">
      <c r="A3" s="30" t="s">
        <v>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90"/>
      <c r="Q3" s="90"/>
      <c r="R3" s="30"/>
      <c r="S3" s="30"/>
    </row>
    <row r="4" s="76" customFormat="1" ht="21" customHeight="1" spans="1:19">
      <c r="A4" s="81" t="s">
        <v>54</v>
      </c>
      <c r="B4" s="81" t="s">
        <v>55</v>
      </c>
      <c r="C4" s="26" t="s">
        <v>56</v>
      </c>
      <c r="D4" s="26"/>
      <c r="E4" s="26"/>
      <c r="F4" s="26" t="s">
        <v>57</v>
      </c>
      <c r="G4" s="26" t="s">
        <v>58</v>
      </c>
      <c r="H4" s="26" t="s">
        <v>59</v>
      </c>
      <c r="I4" s="26"/>
      <c r="J4" s="26"/>
      <c r="K4" s="26"/>
      <c r="L4" s="82" t="s">
        <v>60</v>
      </c>
      <c r="M4" s="82" t="s">
        <v>61</v>
      </c>
      <c r="N4" s="82" t="s">
        <v>62</v>
      </c>
      <c r="O4" s="82" t="s">
        <v>63</v>
      </c>
      <c r="P4" s="82" t="s">
        <v>43</v>
      </c>
      <c r="Q4" s="82" t="s">
        <v>44</v>
      </c>
      <c r="R4" s="82" t="s">
        <v>46</v>
      </c>
      <c r="S4" s="91" t="s">
        <v>48</v>
      </c>
    </row>
    <row r="5" s="76" customFormat="1" ht="21" customHeight="1" spans="1:19">
      <c r="A5" s="83"/>
      <c r="B5" s="83"/>
      <c r="C5" s="26" t="s">
        <v>64</v>
      </c>
      <c r="D5" s="26" t="s">
        <v>65</v>
      </c>
      <c r="E5" s="26" t="s">
        <v>66</v>
      </c>
      <c r="F5" s="26"/>
      <c r="G5" s="26"/>
      <c r="H5" s="26" t="s">
        <v>67</v>
      </c>
      <c r="I5" s="82" t="s">
        <v>68</v>
      </c>
      <c r="J5" s="82" t="s">
        <v>69</v>
      </c>
      <c r="K5" s="82" t="s">
        <v>70</v>
      </c>
      <c r="L5" s="82"/>
      <c r="M5" s="82"/>
      <c r="N5" s="82"/>
      <c r="O5" s="82"/>
      <c r="P5" s="82"/>
      <c r="Q5" s="82"/>
      <c r="R5" s="82"/>
      <c r="S5" s="82"/>
    </row>
    <row r="6" s="76" customFormat="1" ht="21" customHeight="1" spans="1:19">
      <c r="A6" s="83"/>
      <c r="B6" s="83"/>
      <c r="C6" s="26"/>
      <c r="D6" s="26"/>
      <c r="E6" s="26"/>
      <c r="F6" s="26"/>
      <c r="G6" s="26"/>
      <c r="H6" s="26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</row>
    <row r="7" s="76" customFormat="1" ht="21" customHeight="1" spans="1:19">
      <c r="A7" s="83"/>
      <c r="B7" s="83"/>
      <c r="C7" s="26"/>
      <c r="D7" s="26"/>
      <c r="E7" s="26"/>
      <c r="F7" s="26"/>
      <c r="G7" s="26"/>
      <c r="H7" s="26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</row>
    <row r="8" s="17" customFormat="1" ht="21" customHeight="1" spans="1:19">
      <c r="A8" s="28"/>
      <c r="B8" s="28"/>
      <c r="C8" s="25"/>
      <c r="D8" s="25"/>
      <c r="E8" s="25"/>
      <c r="F8" s="28" t="s">
        <v>71</v>
      </c>
      <c r="G8" s="89">
        <f t="shared" ref="G8:G18" si="0">H8+SUM(L8:S8)</f>
        <v>554.075554</v>
      </c>
      <c r="H8" s="89">
        <f t="shared" ref="H8:H18" si="1">I8+J8+K8</f>
        <v>554.075554</v>
      </c>
      <c r="I8" s="29">
        <v>554.075554</v>
      </c>
      <c r="J8" s="29">
        <v>0</v>
      </c>
      <c r="K8" s="29">
        <v>0</v>
      </c>
      <c r="L8" s="29">
        <v>0</v>
      </c>
      <c r="M8" s="29">
        <v>0</v>
      </c>
      <c r="N8" s="29">
        <v>0</v>
      </c>
      <c r="O8" s="29">
        <v>0</v>
      </c>
      <c r="P8" s="29">
        <v>0</v>
      </c>
      <c r="Q8" s="29">
        <v>0</v>
      </c>
      <c r="R8" s="29">
        <v>0</v>
      </c>
      <c r="S8" s="29">
        <v>0</v>
      </c>
    </row>
    <row r="9" s="17" customFormat="1" ht="21" customHeight="1" spans="1:19">
      <c r="A9" s="28"/>
      <c r="B9" s="28"/>
      <c r="C9" s="25" t="s">
        <v>72</v>
      </c>
      <c r="D9" s="25"/>
      <c r="E9" s="25"/>
      <c r="F9" s="28" t="s">
        <v>73</v>
      </c>
      <c r="G9" s="89">
        <f t="shared" si="0"/>
        <v>438.378082</v>
      </c>
      <c r="H9" s="89">
        <f t="shared" si="1"/>
        <v>438.378082</v>
      </c>
      <c r="I9" s="29">
        <v>438.378082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</row>
    <row r="10" ht="21" customHeight="1" spans="1:19">
      <c r="A10" s="28"/>
      <c r="B10" s="28"/>
      <c r="C10" s="25"/>
      <c r="D10" s="25" t="s">
        <v>74</v>
      </c>
      <c r="E10" s="25"/>
      <c r="F10" s="28" t="s">
        <v>75</v>
      </c>
      <c r="G10" s="89">
        <f t="shared" si="0"/>
        <v>438.378082</v>
      </c>
      <c r="H10" s="89">
        <f t="shared" si="1"/>
        <v>438.378082</v>
      </c>
      <c r="I10" s="29">
        <v>438.378082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9">
        <v>0</v>
      </c>
    </row>
    <row r="11" ht="21" customHeight="1" spans="1:19">
      <c r="A11" s="28"/>
      <c r="B11" s="28"/>
      <c r="C11" s="25"/>
      <c r="D11" s="25"/>
      <c r="E11" s="25" t="s">
        <v>76</v>
      </c>
      <c r="F11" s="28" t="s">
        <v>77</v>
      </c>
      <c r="G11" s="89">
        <f t="shared" si="0"/>
        <v>438.378082</v>
      </c>
      <c r="H11" s="89">
        <f t="shared" si="1"/>
        <v>438.378082</v>
      </c>
      <c r="I11" s="29">
        <v>438.378082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29">
        <v>0</v>
      </c>
      <c r="Q11" s="29">
        <v>0</v>
      </c>
      <c r="R11" s="29">
        <v>0</v>
      </c>
      <c r="S11" s="29">
        <v>0</v>
      </c>
    </row>
    <row r="12" ht="21" customHeight="1" spans="1:19">
      <c r="A12" s="28"/>
      <c r="B12" s="28"/>
      <c r="C12" s="25" t="s">
        <v>78</v>
      </c>
      <c r="D12" s="25"/>
      <c r="E12" s="25"/>
      <c r="F12" s="28" t="s">
        <v>79</v>
      </c>
      <c r="G12" s="89">
        <f t="shared" si="0"/>
        <v>70.023072</v>
      </c>
      <c r="H12" s="89">
        <f t="shared" si="1"/>
        <v>70.023072</v>
      </c>
      <c r="I12" s="29">
        <v>70.023072</v>
      </c>
      <c r="J12" s="29">
        <v>0</v>
      </c>
      <c r="K12" s="29">
        <v>0</v>
      </c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29">
        <v>0</v>
      </c>
      <c r="R12" s="29">
        <v>0</v>
      </c>
      <c r="S12" s="29">
        <v>0</v>
      </c>
    </row>
    <row r="13" ht="21" customHeight="1" spans="1:19">
      <c r="A13" s="28"/>
      <c r="B13" s="28"/>
      <c r="C13" s="25"/>
      <c r="D13" s="25" t="s">
        <v>80</v>
      </c>
      <c r="E13" s="25"/>
      <c r="F13" s="28" t="s">
        <v>81</v>
      </c>
      <c r="G13" s="89">
        <f t="shared" si="0"/>
        <v>70.023072</v>
      </c>
      <c r="H13" s="89">
        <f t="shared" si="1"/>
        <v>70.023072</v>
      </c>
      <c r="I13" s="29">
        <v>70.023072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  <c r="R13" s="29">
        <v>0</v>
      </c>
      <c r="S13" s="29">
        <v>0</v>
      </c>
    </row>
    <row r="14" ht="21" customHeight="1" spans="1:19">
      <c r="A14" s="28"/>
      <c r="B14" s="28"/>
      <c r="C14" s="25"/>
      <c r="D14" s="25"/>
      <c r="E14" s="25" t="s">
        <v>80</v>
      </c>
      <c r="F14" s="28" t="s">
        <v>82</v>
      </c>
      <c r="G14" s="89">
        <f t="shared" si="0"/>
        <v>46.801728</v>
      </c>
      <c r="H14" s="89">
        <f t="shared" si="1"/>
        <v>46.801728</v>
      </c>
      <c r="I14" s="29">
        <v>46.801728</v>
      </c>
      <c r="J14" s="29">
        <v>0</v>
      </c>
      <c r="K14" s="29">
        <v>0</v>
      </c>
      <c r="L14" s="29">
        <v>0</v>
      </c>
      <c r="M14" s="29">
        <v>0</v>
      </c>
      <c r="N14" s="29">
        <v>0</v>
      </c>
      <c r="O14" s="29">
        <v>0</v>
      </c>
      <c r="P14" s="29">
        <v>0</v>
      </c>
      <c r="Q14" s="29">
        <v>0</v>
      </c>
      <c r="R14" s="29">
        <v>0</v>
      </c>
      <c r="S14" s="29">
        <v>0</v>
      </c>
    </row>
    <row r="15" ht="21" customHeight="1" spans="1:19">
      <c r="A15" s="28"/>
      <c r="B15" s="28"/>
      <c r="C15" s="25"/>
      <c r="D15" s="25"/>
      <c r="E15" s="25" t="s">
        <v>83</v>
      </c>
      <c r="F15" s="28" t="s">
        <v>84</v>
      </c>
      <c r="G15" s="89">
        <f t="shared" si="0"/>
        <v>23.221344</v>
      </c>
      <c r="H15" s="89">
        <f t="shared" si="1"/>
        <v>23.221344</v>
      </c>
      <c r="I15" s="29">
        <v>23.221344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0</v>
      </c>
      <c r="R15" s="29">
        <v>0</v>
      </c>
      <c r="S15" s="29">
        <v>0</v>
      </c>
    </row>
    <row r="16" ht="21" customHeight="1" spans="1:19">
      <c r="A16" s="28"/>
      <c r="B16" s="28"/>
      <c r="C16" s="25" t="s">
        <v>85</v>
      </c>
      <c r="D16" s="25"/>
      <c r="E16" s="25"/>
      <c r="F16" s="28" t="s">
        <v>86</v>
      </c>
      <c r="G16" s="89">
        <f t="shared" si="0"/>
        <v>45.6744</v>
      </c>
      <c r="H16" s="89">
        <f t="shared" si="1"/>
        <v>45.6744</v>
      </c>
      <c r="I16" s="29">
        <v>45.6744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9">
        <v>0</v>
      </c>
    </row>
    <row r="17" ht="21" customHeight="1" spans="1:19">
      <c r="A17" s="28"/>
      <c r="B17" s="28"/>
      <c r="C17" s="25"/>
      <c r="D17" s="25" t="s">
        <v>87</v>
      </c>
      <c r="E17" s="25"/>
      <c r="F17" s="28" t="s">
        <v>88</v>
      </c>
      <c r="G17" s="89">
        <f t="shared" si="0"/>
        <v>45.6744</v>
      </c>
      <c r="H17" s="89">
        <f t="shared" si="1"/>
        <v>45.6744</v>
      </c>
      <c r="I17" s="29">
        <v>45.6744</v>
      </c>
      <c r="J17" s="29">
        <v>0</v>
      </c>
      <c r="K17" s="29">
        <v>0</v>
      </c>
      <c r="L17" s="29">
        <v>0</v>
      </c>
      <c r="M17" s="29">
        <v>0</v>
      </c>
      <c r="N17" s="29">
        <v>0</v>
      </c>
      <c r="O17" s="29">
        <v>0</v>
      </c>
      <c r="P17" s="29">
        <v>0</v>
      </c>
      <c r="Q17" s="29">
        <v>0</v>
      </c>
      <c r="R17" s="29">
        <v>0</v>
      </c>
      <c r="S17" s="29">
        <v>0</v>
      </c>
    </row>
    <row r="18" ht="21" customHeight="1" spans="1:19">
      <c r="A18" s="28"/>
      <c r="B18" s="28"/>
      <c r="C18" s="25"/>
      <c r="D18" s="25"/>
      <c r="E18" s="25" t="s">
        <v>89</v>
      </c>
      <c r="F18" s="28" t="s">
        <v>90</v>
      </c>
      <c r="G18" s="89">
        <f t="shared" si="0"/>
        <v>45.6744</v>
      </c>
      <c r="H18" s="89">
        <f t="shared" si="1"/>
        <v>45.6744</v>
      </c>
      <c r="I18" s="29">
        <v>45.6744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>
        <v>0</v>
      </c>
      <c r="R18" s="29">
        <v>0</v>
      </c>
      <c r="S18" s="29">
        <v>0</v>
      </c>
    </row>
  </sheetData>
  <mergeCells count="24">
    <mergeCell ref="C1:S1"/>
    <mergeCell ref="C2:S2"/>
    <mergeCell ref="A3:S3"/>
    <mergeCell ref="C4:E4"/>
    <mergeCell ref="H4:K4"/>
    <mergeCell ref="A4:A7"/>
    <mergeCell ref="B4:B7"/>
    <mergeCell ref="C5:C7"/>
    <mergeCell ref="D5:D7"/>
    <mergeCell ref="E5:E7"/>
    <mergeCell ref="F4:F7"/>
    <mergeCell ref="G4:G7"/>
    <mergeCell ref="H5:H7"/>
    <mergeCell ref="I5:I7"/>
    <mergeCell ref="J5:J7"/>
    <mergeCell ref="K5:K7"/>
    <mergeCell ref="L4:L7"/>
    <mergeCell ref="M4:M7"/>
    <mergeCell ref="N4:N7"/>
    <mergeCell ref="O4:O7"/>
    <mergeCell ref="P4:P7"/>
    <mergeCell ref="Q4:Q7"/>
    <mergeCell ref="R4:R7"/>
    <mergeCell ref="S4:S7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5" topLeftCell="A10" activePane="bottomLeft" state="frozen"/>
      <selection/>
      <selection pane="bottomLeft" activeCell="F14" sqref="F14:H15"/>
    </sheetView>
  </sheetViews>
  <sheetFormatPr defaultColWidth="8.87272727272727" defaultRowHeight="15" customHeight="1"/>
  <cols>
    <col min="1" max="2" width="8.87272727272727" hidden="1" customWidth="1"/>
    <col min="3" max="5" width="5.75454545454545" customWidth="1"/>
    <col min="6" max="6" width="32.8727272727273" customWidth="1"/>
    <col min="7" max="10" width="14.2545454545455" style="77" customWidth="1"/>
  </cols>
  <sheetData>
    <row r="1" ht="13.5" customHeight="1" spans="1:10">
      <c r="A1" s="18"/>
      <c r="B1" s="18"/>
      <c r="C1" s="19" t="s">
        <v>91</v>
      </c>
      <c r="D1" s="19"/>
      <c r="E1" s="19"/>
      <c r="F1" s="19"/>
      <c r="G1" s="78"/>
      <c r="H1" s="78"/>
      <c r="I1" s="78"/>
      <c r="J1" s="78"/>
    </row>
    <row r="2" ht="40.5" customHeight="1" spans="1:10">
      <c r="A2" s="21"/>
      <c r="B2" s="15"/>
      <c r="C2" s="21" t="s">
        <v>92</v>
      </c>
      <c r="D2" s="15"/>
      <c r="E2" s="15"/>
      <c r="F2" s="15"/>
      <c r="G2" s="79"/>
      <c r="H2" s="79"/>
      <c r="I2" s="79"/>
      <c r="J2" s="79"/>
    </row>
    <row r="3" ht="21" customHeight="1" spans="1:10">
      <c r="A3" s="30" t="s">
        <v>4</v>
      </c>
      <c r="B3" s="30"/>
      <c r="C3" s="30"/>
      <c r="D3" s="30"/>
      <c r="E3" s="30"/>
      <c r="F3" s="30"/>
      <c r="G3" s="80"/>
      <c r="H3" s="80"/>
      <c r="I3" s="80"/>
      <c r="J3" s="86" t="s">
        <v>5</v>
      </c>
    </row>
    <row r="4" s="75" customFormat="1" ht="21" customHeight="1" spans="1:10">
      <c r="A4" s="81" t="s">
        <v>54</v>
      </c>
      <c r="B4" s="81" t="s">
        <v>55</v>
      </c>
      <c r="C4" s="26" t="s">
        <v>56</v>
      </c>
      <c r="D4" s="27"/>
      <c r="E4" s="27"/>
      <c r="F4" s="26" t="s">
        <v>57</v>
      </c>
      <c r="G4" s="82" t="s">
        <v>93</v>
      </c>
      <c r="H4" s="82" t="s">
        <v>94</v>
      </c>
      <c r="I4" s="82" t="s">
        <v>95</v>
      </c>
      <c r="J4" s="82" t="s">
        <v>49</v>
      </c>
    </row>
    <row r="5" s="76" customFormat="1" ht="21" customHeight="1" spans="1:10">
      <c r="A5" s="83"/>
      <c r="B5" s="83"/>
      <c r="C5" s="26" t="s">
        <v>64</v>
      </c>
      <c r="D5" s="26" t="s">
        <v>65</v>
      </c>
      <c r="E5" s="26" t="s">
        <v>66</v>
      </c>
      <c r="F5" s="26"/>
      <c r="G5" s="82"/>
      <c r="H5" s="82"/>
      <c r="I5" s="82"/>
      <c r="J5" s="82"/>
    </row>
    <row r="6" s="17" customFormat="1" ht="21" customHeight="1" spans="1:10">
      <c r="A6" s="28"/>
      <c r="B6" s="28"/>
      <c r="C6" s="25"/>
      <c r="D6" s="25"/>
      <c r="E6" s="25"/>
      <c r="F6" s="28" t="s">
        <v>71</v>
      </c>
      <c r="G6" s="84">
        <f t="shared" ref="G6:G16" si="0">SUM(H6:J6)</f>
        <v>554.075554</v>
      </c>
      <c r="H6" s="85">
        <v>524.522278</v>
      </c>
      <c r="I6" s="85">
        <v>29.553276</v>
      </c>
      <c r="J6" s="85">
        <v>0</v>
      </c>
    </row>
    <row r="7" s="17" customFormat="1" ht="21" customHeight="1" spans="1:10">
      <c r="A7" s="28"/>
      <c r="B7" s="28"/>
      <c r="C7" s="25" t="s">
        <v>72</v>
      </c>
      <c r="D7" s="25"/>
      <c r="E7" s="25"/>
      <c r="F7" s="28" t="s">
        <v>73</v>
      </c>
      <c r="G7" s="84">
        <f t="shared" si="0"/>
        <v>438.378082</v>
      </c>
      <c r="H7" s="85">
        <v>408.824806</v>
      </c>
      <c r="I7" s="85">
        <v>29.553276</v>
      </c>
      <c r="J7" s="85">
        <v>0</v>
      </c>
    </row>
    <row r="8" ht="21" customHeight="1" spans="1:10">
      <c r="A8" s="28"/>
      <c r="B8" s="28"/>
      <c r="C8" s="25"/>
      <c r="D8" s="25" t="s">
        <v>74</v>
      </c>
      <c r="E8" s="25"/>
      <c r="F8" s="28" t="s">
        <v>75</v>
      </c>
      <c r="G8" s="84">
        <f t="shared" si="0"/>
        <v>438.378082</v>
      </c>
      <c r="H8" s="85">
        <v>408.824806</v>
      </c>
      <c r="I8" s="85">
        <v>29.553276</v>
      </c>
      <c r="J8" s="85">
        <v>0</v>
      </c>
    </row>
    <row r="9" ht="21" customHeight="1" spans="1:10">
      <c r="A9" s="28"/>
      <c r="B9" s="28"/>
      <c r="C9" s="25"/>
      <c r="D9" s="25"/>
      <c r="E9" s="25" t="s">
        <v>76</v>
      </c>
      <c r="F9" s="28" t="s">
        <v>77</v>
      </c>
      <c r="G9" s="84">
        <f t="shared" si="0"/>
        <v>438.378082</v>
      </c>
      <c r="H9" s="85">
        <v>408.824806</v>
      </c>
      <c r="I9" s="85">
        <v>29.553276</v>
      </c>
      <c r="J9" s="85">
        <v>0</v>
      </c>
    </row>
    <row r="10" ht="21" customHeight="1" spans="1:10">
      <c r="A10" s="28"/>
      <c r="B10" s="28"/>
      <c r="C10" s="25" t="s">
        <v>78</v>
      </c>
      <c r="D10" s="25"/>
      <c r="E10" s="25"/>
      <c r="F10" s="28" t="s">
        <v>79</v>
      </c>
      <c r="G10" s="84">
        <f t="shared" si="0"/>
        <v>70.023072</v>
      </c>
      <c r="H10" s="85">
        <v>70.023072</v>
      </c>
      <c r="I10" s="85">
        <v>0</v>
      </c>
      <c r="J10" s="85">
        <v>0</v>
      </c>
    </row>
    <row r="11" ht="21" customHeight="1" spans="1:10">
      <c r="A11" s="28"/>
      <c r="B11" s="28"/>
      <c r="C11" s="25"/>
      <c r="D11" s="25" t="s">
        <v>80</v>
      </c>
      <c r="E11" s="25"/>
      <c r="F11" s="28" t="s">
        <v>81</v>
      </c>
      <c r="G11" s="84">
        <f t="shared" si="0"/>
        <v>70.023072</v>
      </c>
      <c r="H11" s="85">
        <v>70.023072</v>
      </c>
      <c r="I11" s="85">
        <v>0</v>
      </c>
      <c r="J11" s="85">
        <v>0</v>
      </c>
    </row>
    <row r="12" ht="21" customHeight="1" spans="1:10">
      <c r="A12" s="28"/>
      <c r="B12" s="28"/>
      <c r="C12" s="25"/>
      <c r="D12" s="25"/>
      <c r="E12" s="25" t="s">
        <v>80</v>
      </c>
      <c r="F12" s="28" t="s">
        <v>82</v>
      </c>
      <c r="G12" s="84">
        <f t="shared" si="0"/>
        <v>46.801728</v>
      </c>
      <c r="H12" s="85">
        <v>46.801728</v>
      </c>
      <c r="I12" s="85">
        <v>0</v>
      </c>
      <c r="J12" s="85">
        <v>0</v>
      </c>
    </row>
    <row r="13" ht="21" customHeight="1" spans="1:10">
      <c r="A13" s="28"/>
      <c r="B13" s="28"/>
      <c r="C13" s="25"/>
      <c r="D13" s="25"/>
      <c r="E13" s="25" t="s">
        <v>83</v>
      </c>
      <c r="F13" s="28" t="s">
        <v>84</v>
      </c>
      <c r="G13" s="84">
        <f t="shared" si="0"/>
        <v>23.221344</v>
      </c>
      <c r="H13" s="85">
        <v>23.221344</v>
      </c>
      <c r="I13" s="85">
        <v>0</v>
      </c>
      <c r="J13" s="85">
        <v>0</v>
      </c>
    </row>
    <row r="14" ht="21" customHeight="1" spans="1:10">
      <c r="A14" s="28"/>
      <c r="B14" s="28"/>
      <c r="C14" s="25" t="s">
        <v>85</v>
      </c>
      <c r="D14" s="25"/>
      <c r="E14" s="25"/>
      <c r="F14" s="28" t="s">
        <v>86</v>
      </c>
      <c r="G14" s="84">
        <f t="shared" si="0"/>
        <v>45.6744</v>
      </c>
      <c r="H14" s="85">
        <v>45.6744</v>
      </c>
      <c r="I14" s="85">
        <v>0</v>
      </c>
      <c r="J14" s="85">
        <v>0</v>
      </c>
    </row>
    <row r="15" ht="21" customHeight="1" spans="1:10">
      <c r="A15" s="28"/>
      <c r="B15" s="28"/>
      <c r="C15" s="25"/>
      <c r="D15" s="25" t="s">
        <v>87</v>
      </c>
      <c r="E15" s="25"/>
      <c r="F15" s="28" t="s">
        <v>88</v>
      </c>
      <c r="G15" s="84">
        <f t="shared" si="0"/>
        <v>45.6744</v>
      </c>
      <c r="H15" s="85">
        <v>45.6744</v>
      </c>
      <c r="I15" s="85">
        <v>0</v>
      </c>
      <c r="J15" s="85">
        <v>0</v>
      </c>
    </row>
    <row r="16" ht="21" customHeight="1" spans="1:10">
      <c r="A16" s="28"/>
      <c r="B16" s="28"/>
      <c r="C16" s="25"/>
      <c r="D16" s="25"/>
      <c r="E16" s="25" t="s">
        <v>89</v>
      </c>
      <c r="F16" s="28" t="s">
        <v>90</v>
      </c>
      <c r="G16" s="84">
        <f t="shared" si="0"/>
        <v>45.6744</v>
      </c>
      <c r="H16" s="85">
        <v>45.6744</v>
      </c>
      <c r="I16" s="85">
        <v>0</v>
      </c>
      <c r="J16" s="85">
        <v>0</v>
      </c>
    </row>
  </sheetData>
  <mergeCells count="11">
    <mergeCell ref="C1:J1"/>
    <mergeCell ref="C2:J2"/>
    <mergeCell ref="A3:I3"/>
    <mergeCell ref="C4:E4"/>
    <mergeCell ref="A4:A5"/>
    <mergeCell ref="B4:B5"/>
    <mergeCell ref="F4:F5"/>
    <mergeCell ref="G4:G5"/>
    <mergeCell ref="H4:H5"/>
    <mergeCell ref="I4:I5"/>
    <mergeCell ref="J4:J5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showGridLines="0" workbookViewId="0">
      <pane ySplit="6" topLeftCell="A7" activePane="bottomLeft" state="frozen"/>
      <selection/>
      <selection pane="bottomLeft" activeCell="A1" sqref="A1"/>
    </sheetView>
  </sheetViews>
  <sheetFormatPr defaultColWidth="8" defaultRowHeight="14.25" customHeight="1" outlineLevelCol="6"/>
  <cols>
    <col min="1" max="1" width="29.1272727272727" style="50" customWidth="1"/>
    <col min="2" max="2" width="24.2545454545455" style="50" customWidth="1"/>
    <col min="3" max="3" width="30.2545454545455" style="50" customWidth="1"/>
    <col min="4" max="7" width="17.1272727272727" style="50" customWidth="1"/>
  </cols>
  <sheetData>
    <row r="1" ht="15" customHeight="1" spans="1:7">
      <c r="A1" s="51"/>
      <c r="B1" s="52"/>
      <c r="C1" s="52"/>
      <c r="D1" s="53"/>
      <c r="E1" s="54"/>
      <c r="F1" s="53"/>
      <c r="G1" s="55" t="s">
        <v>96</v>
      </c>
    </row>
    <row r="2" ht="32.25" customHeight="1" spans="1:7">
      <c r="A2" s="56" t="s">
        <v>97</v>
      </c>
      <c r="B2" s="56"/>
      <c r="C2" s="56"/>
      <c r="D2" s="56"/>
      <c r="E2" s="56"/>
      <c r="F2" s="57"/>
      <c r="G2" s="57"/>
    </row>
    <row r="3" ht="18" customHeight="1" spans="1:7">
      <c r="A3" s="58" t="s">
        <v>4</v>
      </c>
      <c r="B3" s="58"/>
      <c r="C3" s="58"/>
      <c r="D3" s="59"/>
      <c r="E3" s="60"/>
      <c r="F3" s="59"/>
      <c r="G3" s="61" t="s">
        <v>5</v>
      </c>
    </row>
    <row r="4" ht="19.5" customHeight="1" spans="1:7">
      <c r="A4" s="62" t="s">
        <v>98</v>
      </c>
      <c r="B4" s="62"/>
      <c r="C4" s="62" t="s">
        <v>99</v>
      </c>
      <c r="D4" s="62"/>
      <c r="E4" s="63"/>
      <c r="F4" s="64"/>
      <c r="G4" s="64"/>
    </row>
    <row r="5" ht="19.5" customHeight="1" spans="1:7">
      <c r="A5" s="62" t="s">
        <v>100</v>
      </c>
      <c r="B5" s="62" t="s">
        <v>9</v>
      </c>
      <c r="C5" s="65" t="s">
        <v>100</v>
      </c>
      <c r="D5" s="62" t="s">
        <v>9</v>
      </c>
      <c r="E5" s="63"/>
      <c r="F5" s="64"/>
      <c r="G5" s="64"/>
    </row>
    <row r="6" ht="19.5" customHeight="1" spans="1:7">
      <c r="A6" s="62"/>
      <c r="B6" s="62"/>
      <c r="C6" s="66"/>
      <c r="D6" s="62" t="s">
        <v>93</v>
      </c>
      <c r="E6" s="62" t="s">
        <v>68</v>
      </c>
      <c r="F6" s="62" t="s">
        <v>69</v>
      </c>
      <c r="G6" s="62" t="s">
        <v>70</v>
      </c>
    </row>
    <row r="7" ht="19.5" customHeight="1" spans="1:7">
      <c r="A7" s="67" t="s">
        <v>101</v>
      </c>
      <c r="B7" s="68">
        <v>554.075554</v>
      </c>
      <c r="C7" s="67" t="s">
        <v>11</v>
      </c>
      <c r="D7" s="68">
        <f t="shared" ref="D7:D28" si="0">SUM(E7:G7)</f>
        <v>438.378082</v>
      </c>
      <c r="E7" s="68">
        <v>438.378082</v>
      </c>
      <c r="F7" s="68"/>
      <c r="G7" s="68"/>
    </row>
    <row r="8" ht="19.5" customHeight="1" spans="1:7">
      <c r="A8" s="69" t="s">
        <v>102</v>
      </c>
      <c r="B8" s="68"/>
      <c r="C8" s="67" t="s">
        <v>13</v>
      </c>
      <c r="D8" s="68">
        <f t="shared" si="0"/>
        <v>0</v>
      </c>
      <c r="E8" s="68"/>
      <c r="F8" s="68"/>
      <c r="G8" s="68"/>
    </row>
    <row r="9" ht="19.5" customHeight="1" spans="1:7">
      <c r="A9" s="69" t="s">
        <v>103</v>
      </c>
      <c r="B9" s="68"/>
      <c r="C9" s="67" t="s">
        <v>15</v>
      </c>
      <c r="D9" s="68">
        <f t="shared" si="0"/>
        <v>0</v>
      </c>
      <c r="E9" s="68"/>
      <c r="F9" s="68"/>
      <c r="G9" s="68"/>
    </row>
    <row r="10" ht="19.5" customHeight="1" spans="1:7">
      <c r="A10" s="69"/>
      <c r="B10" s="70"/>
      <c r="C10" s="67" t="s">
        <v>17</v>
      </c>
      <c r="D10" s="68">
        <f t="shared" si="0"/>
        <v>0</v>
      </c>
      <c r="E10" s="68"/>
      <c r="F10" s="68"/>
      <c r="G10" s="68"/>
    </row>
    <row r="11" ht="19.5" customHeight="1" spans="1:7">
      <c r="A11" s="69"/>
      <c r="B11" s="70"/>
      <c r="C11" s="67" t="s">
        <v>19</v>
      </c>
      <c r="D11" s="68">
        <f t="shared" si="0"/>
        <v>0</v>
      </c>
      <c r="E11" s="68"/>
      <c r="F11" s="68"/>
      <c r="G11" s="68"/>
    </row>
    <row r="12" ht="19.5" customHeight="1" spans="1:7">
      <c r="A12" s="69"/>
      <c r="B12" s="70"/>
      <c r="C12" s="67" t="s">
        <v>21</v>
      </c>
      <c r="D12" s="68">
        <f t="shared" si="0"/>
        <v>0</v>
      </c>
      <c r="E12" s="68"/>
      <c r="F12" s="68"/>
      <c r="G12" s="68"/>
    </row>
    <row r="13" ht="19.5" customHeight="1" spans="1:7">
      <c r="A13" s="69"/>
      <c r="B13" s="70"/>
      <c r="C13" s="67" t="s">
        <v>23</v>
      </c>
      <c r="D13" s="68">
        <f t="shared" si="0"/>
        <v>0</v>
      </c>
      <c r="E13" s="68"/>
      <c r="F13" s="68"/>
      <c r="G13" s="68"/>
    </row>
    <row r="14" ht="19.5" customHeight="1" spans="1:7">
      <c r="A14" s="69"/>
      <c r="B14" s="70"/>
      <c r="C14" s="67" t="s">
        <v>25</v>
      </c>
      <c r="D14" s="68">
        <f t="shared" si="0"/>
        <v>70.023072</v>
      </c>
      <c r="E14" s="68">
        <v>70.023072</v>
      </c>
      <c r="F14" s="68"/>
      <c r="G14" s="68"/>
    </row>
    <row r="15" ht="19.5" customHeight="1" spans="1:7">
      <c r="A15" s="69"/>
      <c r="B15" s="70"/>
      <c r="C15" s="67" t="s">
        <v>26</v>
      </c>
      <c r="D15" s="68">
        <f t="shared" si="0"/>
        <v>0</v>
      </c>
      <c r="E15" s="68"/>
      <c r="F15" s="68"/>
      <c r="G15" s="68"/>
    </row>
    <row r="16" ht="19.5" customHeight="1" spans="1:7">
      <c r="A16" s="69"/>
      <c r="B16" s="70"/>
      <c r="C16" s="67" t="s">
        <v>27</v>
      </c>
      <c r="D16" s="68">
        <f t="shared" si="0"/>
        <v>0</v>
      </c>
      <c r="E16" s="68"/>
      <c r="F16" s="68"/>
      <c r="G16" s="68"/>
    </row>
    <row r="17" ht="19.5" customHeight="1" spans="1:7">
      <c r="A17" s="69"/>
      <c r="B17" s="70"/>
      <c r="C17" s="67" t="s">
        <v>28</v>
      </c>
      <c r="D17" s="68">
        <f t="shared" si="0"/>
        <v>0</v>
      </c>
      <c r="E17" s="68"/>
      <c r="F17" s="68"/>
      <c r="G17" s="68"/>
    </row>
    <row r="18" ht="19.5" customHeight="1" spans="1:7">
      <c r="A18" s="67"/>
      <c r="B18" s="70"/>
      <c r="C18" s="67" t="s">
        <v>29</v>
      </c>
      <c r="D18" s="68">
        <f t="shared" si="0"/>
        <v>0</v>
      </c>
      <c r="E18" s="68"/>
      <c r="F18" s="68"/>
      <c r="G18" s="68"/>
    </row>
    <row r="19" ht="19.5" customHeight="1" spans="1:7">
      <c r="A19" s="69"/>
      <c r="B19" s="70"/>
      <c r="C19" s="67" t="s">
        <v>30</v>
      </c>
      <c r="D19" s="68">
        <f t="shared" si="0"/>
        <v>0</v>
      </c>
      <c r="E19" s="68"/>
      <c r="F19" s="68"/>
      <c r="G19" s="68"/>
    </row>
    <row r="20" ht="19.5" customHeight="1" spans="1:7">
      <c r="A20" s="71"/>
      <c r="B20" s="68"/>
      <c r="C20" s="67" t="s">
        <v>31</v>
      </c>
      <c r="D20" s="68">
        <f t="shared" si="0"/>
        <v>0</v>
      </c>
      <c r="E20" s="68"/>
      <c r="F20" s="68"/>
      <c r="G20" s="68"/>
    </row>
    <row r="21" ht="19.5" customHeight="1" spans="1:7">
      <c r="A21" s="67"/>
      <c r="B21" s="70"/>
      <c r="C21" s="67" t="s">
        <v>32</v>
      </c>
      <c r="D21" s="68">
        <f t="shared" si="0"/>
        <v>0</v>
      </c>
      <c r="E21" s="68"/>
      <c r="F21" s="68"/>
      <c r="G21" s="68"/>
    </row>
    <row r="22" ht="19.5" customHeight="1" spans="1:7">
      <c r="A22" s="67"/>
      <c r="B22" s="70"/>
      <c r="C22" s="67" t="s">
        <v>33</v>
      </c>
      <c r="D22" s="68">
        <f t="shared" si="0"/>
        <v>0</v>
      </c>
      <c r="E22" s="68"/>
      <c r="F22" s="68"/>
      <c r="G22" s="68"/>
    </row>
    <row r="23" ht="19.5" customHeight="1" spans="1:7">
      <c r="A23" s="67"/>
      <c r="B23" s="70"/>
      <c r="C23" s="67" t="s">
        <v>34</v>
      </c>
      <c r="D23" s="68">
        <f t="shared" si="0"/>
        <v>0</v>
      </c>
      <c r="E23" s="68"/>
      <c r="F23" s="68"/>
      <c r="G23" s="68"/>
    </row>
    <row r="24" ht="19.5" customHeight="1" spans="1:7">
      <c r="A24" s="67"/>
      <c r="B24" s="68"/>
      <c r="C24" s="67" t="s">
        <v>35</v>
      </c>
      <c r="D24" s="68">
        <f t="shared" si="0"/>
        <v>0</v>
      </c>
      <c r="E24" s="68"/>
      <c r="F24" s="68"/>
      <c r="G24" s="68"/>
    </row>
    <row r="25" ht="19.5" customHeight="1" spans="1:7">
      <c r="A25" s="67"/>
      <c r="B25" s="68"/>
      <c r="C25" s="67" t="s">
        <v>36</v>
      </c>
      <c r="D25" s="68">
        <f t="shared" si="0"/>
        <v>45.6744</v>
      </c>
      <c r="E25" s="68">
        <v>45.6744</v>
      </c>
      <c r="F25" s="68"/>
      <c r="G25" s="68"/>
    </row>
    <row r="26" ht="19.5" customHeight="1" spans="1:7">
      <c r="A26" s="69"/>
      <c r="B26" s="68"/>
      <c r="C26" s="67" t="s">
        <v>37</v>
      </c>
      <c r="D26" s="68">
        <f t="shared" si="0"/>
        <v>0</v>
      </c>
      <c r="E26" s="68"/>
      <c r="F26" s="68"/>
      <c r="G26" s="68"/>
    </row>
    <row r="27" ht="19.5" customHeight="1" spans="1:7">
      <c r="A27" s="67"/>
      <c r="B27" s="68"/>
      <c r="C27" s="67" t="s">
        <v>38</v>
      </c>
      <c r="D27" s="68">
        <f t="shared" si="0"/>
        <v>0</v>
      </c>
      <c r="E27" s="68"/>
      <c r="F27" s="68"/>
      <c r="G27" s="68"/>
    </row>
    <row r="28" ht="19.5" customHeight="1" spans="1:7">
      <c r="A28" s="67"/>
      <c r="B28" s="68"/>
      <c r="C28" s="67" t="s">
        <v>39</v>
      </c>
      <c r="D28" s="68">
        <f t="shared" si="0"/>
        <v>0</v>
      </c>
      <c r="E28" s="68"/>
      <c r="F28" s="68"/>
      <c r="G28" s="68"/>
    </row>
    <row r="29" ht="19.5" customHeight="1" spans="1:7">
      <c r="A29" s="67"/>
      <c r="B29" s="68"/>
      <c r="C29" s="67" t="s">
        <v>40</v>
      </c>
      <c r="D29" s="68">
        <f>ROUND(D31-SUM(D7:D28),2)</f>
        <v>0</v>
      </c>
      <c r="E29" s="68">
        <f>ROUND(E31-SUM(E7:E28),2)</f>
        <v>0</v>
      </c>
      <c r="F29" s="68">
        <f>ROUND(F31-SUM(F7:F28),2)</f>
        <v>0</v>
      </c>
      <c r="G29" s="68">
        <f>ROUND(G31-SUM(G7:G28),2)</f>
        <v>0</v>
      </c>
    </row>
    <row r="30" ht="19.5" customHeight="1" spans="1:7">
      <c r="A30" s="67"/>
      <c r="B30" s="68"/>
      <c r="C30" s="67"/>
      <c r="D30" s="68"/>
      <c r="E30" s="68"/>
      <c r="F30" s="68"/>
      <c r="G30" s="68"/>
    </row>
    <row r="31" ht="19.5" customHeight="1" spans="1:7">
      <c r="A31" s="67" t="s">
        <v>104</v>
      </c>
      <c r="B31" s="68">
        <f>SUM(B7:B9)</f>
        <v>554.075554</v>
      </c>
      <c r="C31" s="67" t="s">
        <v>105</v>
      </c>
      <c r="D31" s="68">
        <f>D35-D33</f>
        <v>554.075554</v>
      </c>
      <c r="E31" s="68">
        <f>E35-E33</f>
        <v>554.075554</v>
      </c>
      <c r="F31" s="68">
        <f>F35-F33</f>
        <v>0</v>
      </c>
      <c r="G31" s="68">
        <f>G35-G33</f>
        <v>0</v>
      </c>
    </row>
    <row r="32" ht="19.5" customHeight="1" spans="1:7">
      <c r="A32" s="67"/>
      <c r="B32" s="68"/>
      <c r="C32" s="67"/>
      <c r="D32" s="68"/>
      <c r="E32" s="68"/>
      <c r="F32" s="68"/>
      <c r="G32" s="68"/>
    </row>
    <row r="33" ht="19.5" customHeight="1" spans="1:7">
      <c r="A33" s="67" t="s">
        <v>48</v>
      </c>
      <c r="B33" s="68"/>
      <c r="C33" s="67" t="s">
        <v>49</v>
      </c>
      <c r="D33" s="72">
        <f>SUM(E33:G33)</f>
        <v>0</v>
      </c>
      <c r="E33" s="73"/>
      <c r="F33" s="73"/>
      <c r="G33" s="73"/>
    </row>
    <row r="34" ht="19.5" customHeight="1" spans="1:7">
      <c r="A34" s="67"/>
      <c r="B34" s="68"/>
      <c r="C34" s="67"/>
      <c r="D34" s="68"/>
      <c r="E34" s="68"/>
      <c r="F34" s="68"/>
      <c r="G34" s="68"/>
    </row>
    <row r="35" ht="19.5" customHeight="1" spans="1:7">
      <c r="A35" s="67" t="s">
        <v>106</v>
      </c>
      <c r="B35" s="68">
        <f>B31+B33</f>
        <v>554.075554</v>
      </c>
      <c r="C35" s="67" t="s">
        <v>107</v>
      </c>
      <c r="D35" s="68">
        <f>SUM(E35:G35)</f>
        <v>554.075554</v>
      </c>
      <c r="E35" s="74">
        <v>554.075554</v>
      </c>
      <c r="F35" s="74"/>
      <c r="G35" s="74"/>
    </row>
  </sheetData>
  <mergeCells count="8">
    <mergeCell ref="A2:G2"/>
    <mergeCell ref="A3:F3"/>
    <mergeCell ref="A4:B4"/>
    <mergeCell ref="C4:G4"/>
    <mergeCell ref="D5:G5"/>
    <mergeCell ref="A5:A6"/>
    <mergeCell ref="B5:B6"/>
    <mergeCell ref="C5:C6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pane ySplit="5" topLeftCell="A10" activePane="bottomLeft" state="frozen"/>
      <selection/>
      <selection pane="bottomLeft" activeCell="K14" sqref="K14"/>
    </sheetView>
  </sheetViews>
  <sheetFormatPr defaultColWidth="8.87272727272727" defaultRowHeight="15" customHeight="1"/>
  <cols>
    <col min="1" max="2" width="8.87272727272727" hidden="1" customWidth="1"/>
    <col min="3" max="5" width="5.75454545454545" customWidth="1"/>
    <col min="6" max="6" width="32.8727272727273" customWidth="1"/>
    <col min="7" max="11" width="14.2545454545455" customWidth="1"/>
  </cols>
  <sheetData>
    <row r="1" customHeight="1" spans="2:11">
      <c r="B1" s="18"/>
      <c r="C1" s="19" t="s">
        <v>108</v>
      </c>
      <c r="D1" s="19"/>
      <c r="E1" s="19"/>
      <c r="F1" s="19"/>
      <c r="G1" s="19"/>
      <c r="H1" s="19"/>
      <c r="I1" s="19"/>
      <c r="J1" s="19"/>
      <c r="K1" s="19"/>
    </row>
    <row r="2" s="15" customFormat="1" ht="40.5" customHeight="1" spans="1:3">
      <c r="A2" s="20"/>
      <c r="C2" s="21" t="s">
        <v>109</v>
      </c>
    </row>
    <row r="3" ht="18" customHeight="1" spans="1:11">
      <c r="A3" s="22" t="s">
        <v>4</v>
      </c>
      <c r="B3" s="23"/>
      <c r="C3" s="24"/>
      <c r="D3" s="24"/>
      <c r="E3" s="24"/>
      <c r="F3" s="24"/>
      <c r="G3" s="24"/>
      <c r="H3" s="24"/>
      <c r="I3" s="24"/>
      <c r="J3" s="30"/>
      <c r="K3" s="31" t="s">
        <v>5</v>
      </c>
    </row>
    <row r="4" ht="19.5" customHeight="1" spans="1:11">
      <c r="A4" s="25" t="s">
        <v>54</v>
      </c>
      <c r="B4" s="25" t="s">
        <v>55</v>
      </c>
      <c r="C4" s="26" t="s">
        <v>56</v>
      </c>
      <c r="D4" s="27"/>
      <c r="E4" s="27"/>
      <c r="F4" s="26" t="s">
        <v>57</v>
      </c>
      <c r="G4" s="26" t="s">
        <v>58</v>
      </c>
      <c r="H4" s="26" t="s">
        <v>94</v>
      </c>
      <c r="I4" s="27"/>
      <c r="J4" s="27"/>
      <c r="K4" s="26" t="s">
        <v>95</v>
      </c>
    </row>
    <row r="5" s="16" customFormat="1" ht="19.5" customHeight="1" spans="1:11">
      <c r="A5" s="28"/>
      <c r="B5" s="28"/>
      <c r="C5" s="26" t="s">
        <v>64</v>
      </c>
      <c r="D5" s="26" t="s">
        <v>65</v>
      </c>
      <c r="E5" s="26" t="s">
        <v>66</v>
      </c>
      <c r="F5" s="26"/>
      <c r="G5" s="26"/>
      <c r="H5" s="26" t="s">
        <v>110</v>
      </c>
      <c r="I5" s="26" t="s">
        <v>111</v>
      </c>
      <c r="J5" s="26" t="s">
        <v>112</v>
      </c>
      <c r="K5" s="26"/>
    </row>
    <row r="6" ht="19.5" customHeight="1" spans="1:11">
      <c r="A6" s="28"/>
      <c r="B6" s="28"/>
      <c r="C6" s="25"/>
      <c r="D6" s="25"/>
      <c r="E6" s="25"/>
      <c r="F6" s="28" t="s">
        <v>71</v>
      </c>
      <c r="G6" s="29">
        <f t="shared" ref="G6:G16" si="0">H6+K6</f>
        <v>554.075554</v>
      </c>
      <c r="H6" s="29">
        <f t="shared" ref="H6:H16" si="1">I6+J6</f>
        <v>524.522278</v>
      </c>
      <c r="I6" s="29">
        <v>489.344468</v>
      </c>
      <c r="J6" s="29">
        <v>35.17781</v>
      </c>
      <c r="K6" s="29">
        <v>29.553276</v>
      </c>
    </row>
    <row r="7" ht="19.5" customHeight="1" spans="1:11">
      <c r="A7" s="28"/>
      <c r="B7" s="28"/>
      <c r="C7" s="25" t="s">
        <v>72</v>
      </c>
      <c r="D7" s="25"/>
      <c r="E7" s="25"/>
      <c r="F7" s="28" t="s">
        <v>73</v>
      </c>
      <c r="G7" s="29">
        <f t="shared" si="0"/>
        <v>438.378082</v>
      </c>
      <c r="H7" s="29">
        <f t="shared" si="1"/>
        <v>408.824806</v>
      </c>
      <c r="I7" s="29">
        <v>373.646996</v>
      </c>
      <c r="J7" s="29">
        <v>35.17781</v>
      </c>
      <c r="K7" s="29">
        <v>29.553276</v>
      </c>
    </row>
    <row r="8" ht="19.5" customHeight="1" spans="1:11">
      <c r="A8" s="28"/>
      <c r="B8" s="28"/>
      <c r="C8" s="25"/>
      <c r="D8" s="25" t="s">
        <v>74</v>
      </c>
      <c r="E8" s="25"/>
      <c r="F8" s="28" t="s">
        <v>75</v>
      </c>
      <c r="G8" s="29">
        <f t="shared" si="0"/>
        <v>438.378082</v>
      </c>
      <c r="H8" s="29">
        <f t="shared" si="1"/>
        <v>408.824806</v>
      </c>
      <c r="I8" s="29">
        <v>373.646996</v>
      </c>
      <c r="J8" s="29">
        <v>35.17781</v>
      </c>
      <c r="K8" s="29">
        <v>29.553276</v>
      </c>
    </row>
    <row r="9" ht="19.5" customHeight="1" spans="1:11">
      <c r="A9" s="28"/>
      <c r="B9" s="28"/>
      <c r="C9" s="25"/>
      <c r="D9" s="25"/>
      <c r="E9" s="25" t="s">
        <v>76</v>
      </c>
      <c r="F9" s="28" t="s">
        <v>77</v>
      </c>
      <c r="G9" s="29">
        <f t="shared" si="0"/>
        <v>438.378082</v>
      </c>
      <c r="H9" s="29">
        <f t="shared" si="1"/>
        <v>408.824806</v>
      </c>
      <c r="I9" s="29">
        <v>373.646996</v>
      </c>
      <c r="J9" s="29">
        <v>35.17781</v>
      </c>
      <c r="K9" s="29">
        <v>29.553276</v>
      </c>
    </row>
    <row r="10" ht="19.5" customHeight="1" spans="1:11">
      <c r="A10" s="28"/>
      <c r="B10" s="28"/>
      <c r="C10" s="25" t="s">
        <v>78</v>
      </c>
      <c r="D10" s="25"/>
      <c r="E10" s="25"/>
      <c r="F10" s="28" t="s">
        <v>79</v>
      </c>
      <c r="G10" s="29">
        <f t="shared" si="0"/>
        <v>70.023072</v>
      </c>
      <c r="H10" s="29">
        <f t="shared" si="1"/>
        <v>70.023072</v>
      </c>
      <c r="I10" s="29">
        <v>70.023072</v>
      </c>
      <c r="J10" s="29">
        <v>0</v>
      </c>
      <c r="K10" s="29">
        <v>0</v>
      </c>
    </row>
    <row r="11" ht="19.5" customHeight="1" spans="1:11">
      <c r="A11" s="28"/>
      <c r="B11" s="28"/>
      <c r="C11" s="25"/>
      <c r="D11" s="25" t="s">
        <v>80</v>
      </c>
      <c r="E11" s="25"/>
      <c r="F11" s="28" t="s">
        <v>81</v>
      </c>
      <c r="G11" s="29">
        <f t="shared" si="0"/>
        <v>70.023072</v>
      </c>
      <c r="H11" s="29">
        <f t="shared" si="1"/>
        <v>70.023072</v>
      </c>
      <c r="I11" s="29">
        <v>70.023072</v>
      </c>
      <c r="J11" s="29">
        <v>0</v>
      </c>
      <c r="K11" s="29">
        <v>0</v>
      </c>
    </row>
    <row r="12" ht="19.5" customHeight="1" spans="1:11">
      <c r="A12" s="28"/>
      <c r="B12" s="28"/>
      <c r="C12" s="25"/>
      <c r="D12" s="25"/>
      <c r="E12" s="25" t="s">
        <v>80</v>
      </c>
      <c r="F12" s="28" t="s">
        <v>82</v>
      </c>
      <c r="G12" s="29">
        <f t="shared" si="0"/>
        <v>46.801728</v>
      </c>
      <c r="H12" s="29">
        <f t="shared" si="1"/>
        <v>46.801728</v>
      </c>
      <c r="I12" s="29">
        <v>46.801728</v>
      </c>
      <c r="J12" s="29">
        <v>0</v>
      </c>
      <c r="K12" s="29">
        <v>0</v>
      </c>
    </row>
    <row r="13" ht="19.5" customHeight="1" spans="1:11">
      <c r="A13" s="28"/>
      <c r="B13" s="28"/>
      <c r="C13" s="25"/>
      <c r="D13" s="25"/>
      <c r="E13" s="25" t="s">
        <v>83</v>
      </c>
      <c r="F13" s="28" t="s">
        <v>84</v>
      </c>
      <c r="G13" s="29">
        <f t="shared" si="0"/>
        <v>23.221344</v>
      </c>
      <c r="H13" s="29">
        <f t="shared" si="1"/>
        <v>23.221344</v>
      </c>
      <c r="I13" s="29">
        <v>23.221344</v>
      </c>
      <c r="J13" s="29">
        <v>0</v>
      </c>
      <c r="K13" s="29">
        <v>0</v>
      </c>
    </row>
    <row r="14" ht="19.5" customHeight="1" spans="1:11">
      <c r="A14" s="28"/>
      <c r="B14" s="28"/>
      <c r="C14" s="25" t="s">
        <v>85</v>
      </c>
      <c r="D14" s="25"/>
      <c r="E14" s="25"/>
      <c r="F14" s="28" t="s">
        <v>86</v>
      </c>
      <c r="G14" s="29">
        <f t="shared" si="0"/>
        <v>45.6744</v>
      </c>
      <c r="H14" s="29">
        <f t="shared" si="1"/>
        <v>45.6744</v>
      </c>
      <c r="I14" s="29">
        <v>45.6744</v>
      </c>
      <c r="J14" s="29">
        <v>0</v>
      </c>
      <c r="K14" s="29">
        <v>0</v>
      </c>
    </row>
    <row r="15" ht="19.5" customHeight="1" spans="1:11">
      <c r="A15" s="28"/>
      <c r="B15" s="28"/>
      <c r="C15" s="25"/>
      <c r="D15" s="25" t="s">
        <v>87</v>
      </c>
      <c r="E15" s="25"/>
      <c r="F15" s="28" t="s">
        <v>88</v>
      </c>
      <c r="G15" s="29">
        <f t="shared" si="0"/>
        <v>45.6744</v>
      </c>
      <c r="H15" s="29">
        <f t="shared" si="1"/>
        <v>45.6744</v>
      </c>
      <c r="I15" s="29">
        <v>45.6744</v>
      </c>
      <c r="J15" s="29">
        <v>0</v>
      </c>
      <c r="K15" s="29">
        <v>0</v>
      </c>
    </row>
    <row r="16" ht="19.5" customHeight="1" spans="1:11">
      <c r="A16" s="28"/>
      <c r="B16" s="28"/>
      <c r="C16" s="25"/>
      <c r="D16" s="25"/>
      <c r="E16" s="25" t="s">
        <v>89</v>
      </c>
      <c r="F16" s="28" t="s">
        <v>90</v>
      </c>
      <c r="G16" s="29">
        <f t="shared" si="0"/>
        <v>45.6744</v>
      </c>
      <c r="H16" s="29">
        <f t="shared" si="1"/>
        <v>45.6744</v>
      </c>
      <c r="I16" s="29">
        <v>45.6744</v>
      </c>
      <c r="J16" s="29">
        <v>0</v>
      </c>
      <c r="K16" s="29">
        <v>0</v>
      </c>
    </row>
  </sheetData>
  <mergeCells count="10">
    <mergeCell ref="C1:K1"/>
    <mergeCell ref="C2:K2"/>
    <mergeCell ref="A3:J3"/>
    <mergeCell ref="C4:E4"/>
    <mergeCell ref="H4:J4"/>
    <mergeCell ref="A4:A5"/>
    <mergeCell ref="B4:B5"/>
    <mergeCell ref="F4:F5"/>
    <mergeCell ref="G4:G5"/>
    <mergeCell ref="K4:K5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workbookViewId="0">
      <pane ySplit="1" topLeftCell="A2" activePane="bottomLeft" state="frozen"/>
      <selection/>
      <selection pane="bottomLeft" activeCell="B10" sqref="B10"/>
    </sheetView>
  </sheetViews>
  <sheetFormatPr defaultColWidth="8.87272727272727" defaultRowHeight="15" customHeight="1" outlineLevelCol="5"/>
  <cols>
    <col min="1" max="1" width="7.12727272727273" style="43" customWidth="1"/>
    <col min="2" max="2" width="28.6272727272727" style="43" customWidth="1"/>
    <col min="3" max="3" width="35.7545454545455" style="43" customWidth="1"/>
    <col min="4" max="6" width="28.6272727272727" style="43" customWidth="1"/>
  </cols>
  <sheetData>
    <row r="1" customHeight="1" spans="1:1">
      <c r="A1" s="4"/>
    </row>
    <row r="2" s="42" customFormat="1" ht="45" customHeight="1" spans="1:6">
      <c r="A2" s="44" t="s">
        <v>113</v>
      </c>
      <c r="B2" s="44"/>
      <c r="C2" s="44"/>
      <c r="D2" s="44"/>
      <c r="E2" s="44"/>
      <c r="F2" s="44"/>
    </row>
    <row r="3" s="43" customFormat="1" ht="22.5" customHeight="1" spans="1:6">
      <c r="A3" s="45" t="s">
        <v>114</v>
      </c>
      <c r="B3" s="46"/>
      <c r="C3" s="46"/>
      <c r="D3" s="46"/>
      <c r="E3" s="47" t="s">
        <v>115</v>
      </c>
      <c r="F3" s="48" t="s">
        <v>116</v>
      </c>
    </row>
    <row r="4" s="43" customFormat="1" ht="22.5" customHeight="1" spans="1:6">
      <c r="A4" s="49" t="s">
        <v>117</v>
      </c>
      <c r="B4" s="49" t="s">
        <v>118</v>
      </c>
      <c r="C4" s="49"/>
      <c r="D4" s="49" t="s">
        <v>119</v>
      </c>
      <c r="E4" s="49"/>
      <c r="F4" s="49"/>
    </row>
    <row r="5" s="43" customFormat="1" ht="22.5" customHeight="1" spans="1:6">
      <c r="A5" s="49"/>
      <c r="B5" s="49" t="s">
        <v>56</v>
      </c>
      <c r="C5" s="49" t="s">
        <v>57</v>
      </c>
      <c r="D5" s="49" t="s">
        <v>58</v>
      </c>
      <c r="E5" s="49" t="s">
        <v>120</v>
      </c>
      <c r="F5" s="49" t="s">
        <v>121</v>
      </c>
    </row>
    <row r="6" s="43" customFormat="1" ht="22.5" customHeight="1" spans="1:6">
      <c r="A6" s="49" t="s">
        <v>122</v>
      </c>
      <c r="B6" s="49">
        <v>1</v>
      </c>
      <c r="C6" s="49">
        <v>2</v>
      </c>
      <c r="D6" s="49">
        <v>3</v>
      </c>
      <c r="E6" s="49">
        <v>4</v>
      </c>
      <c r="F6" s="49">
        <v>5</v>
      </c>
    </row>
    <row r="7" s="33" customFormat="1" ht="22.5" customHeight="1" spans="1:6">
      <c r="A7" s="40">
        <v>1</v>
      </c>
      <c r="B7" s="14"/>
      <c r="C7" s="14" t="s">
        <v>58</v>
      </c>
      <c r="D7" s="41">
        <v>524.522278</v>
      </c>
      <c r="E7" s="41">
        <v>489.344468</v>
      </c>
      <c r="F7" s="41">
        <v>35.17781</v>
      </c>
    </row>
    <row r="8" s="33" customFormat="1" ht="22.5" customHeight="1" spans="1:6">
      <c r="A8" s="40">
        <v>2</v>
      </c>
      <c r="B8" s="14">
        <v>301</v>
      </c>
      <c r="C8" s="14" t="s">
        <v>123</v>
      </c>
      <c r="D8" s="41">
        <v>503.438068</v>
      </c>
      <c r="E8" s="41">
        <v>489.344468</v>
      </c>
      <c r="F8" s="41">
        <v>14.0936</v>
      </c>
    </row>
    <row r="9" ht="22.5" customHeight="1" spans="1:6">
      <c r="A9" s="40">
        <v>3</v>
      </c>
      <c r="B9" s="14">
        <v>30101</v>
      </c>
      <c r="C9" s="14" t="s">
        <v>124</v>
      </c>
      <c r="D9" s="41">
        <v>89.1636</v>
      </c>
      <c r="E9" s="41">
        <v>89.1636</v>
      </c>
      <c r="F9" s="41">
        <v>0</v>
      </c>
    </row>
    <row r="10" ht="22.5" customHeight="1" spans="1:6">
      <c r="A10" s="40">
        <v>4</v>
      </c>
      <c r="B10" s="14">
        <v>30102</v>
      </c>
      <c r="C10" s="14" t="s">
        <v>125</v>
      </c>
      <c r="D10" s="41">
        <v>44.5992</v>
      </c>
      <c r="E10" s="41">
        <v>44.5992</v>
      </c>
      <c r="F10" s="41">
        <v>0</v>
      </c>
    </row>
    <row r="11" ht="22.5" customHeight="1" spans="1:6">
      <c r="A11" s="40">
        <v>5</v>
      </c>
      <c r="B11" s="14">
        <v>30103</v>
      </c>
      <c r="C11" s="14" t="s">
        <v>126</v>
      </c>
      <c r="D11" s="41">
        <v>0.75</v>
      </c>
      <c r="E11" s="41">
        <v>0</v>
      </c>
      <c r="F11" s="41">
        <v>0.75</v>
      </c>
    </row>
    <row r="12" ht="22.5" customHeight="1" spans="1:6">
      <c r="A12" s="40">
        <v>6</v>
      </c>
      <c r="B12" s="14">
        <v>30106</v>
      </c>
      <c r="C12" s="14" t="s">
        <v>127</v>
      </c>
      <c r="D12" s="41">
        <v>13.3436</v>
      </c>
      <c r="E12" s="41">
        <v>0</v>
      </c>
      <c r="F12" s="41">
        <v>13.3436</v>
      </c>
    </row>
    <row r="13" ht="22.5" customHeight="1" spans="1:6">
      <c r="A13" s="40">
        <v>7</v>
      </c>
      <c r="B13" s="14">
        <v>30107</v>
      </c>
      <c r="C13" s="14" t="s">
        <v>128</v>
      </c>
      <c r="D13" s="41">
        <v>210.0683</v>
      </c>
      <c r="E13" s="41">
        <v>210.0683</v>
      </c>
      <c r="F13" s="41">
        <v>0</v>
      </c>
    </row>
    <row r="14" ht="22.5" customHeight="1" spans="1:6">
      <c r="A14" s="40">
        <v>8</v>
      </c>
      <c r="B14" s="14">
        <v>30108</v>
      </c>
      <c r="C14" s="14" t="s">
        <v>129</v>
      </c>
      <c r="D14" s="41">
        <v>46.801728</v>
      </c>
      <c r="E14" s="41">
        <v>46.801728</v>
      </c>
      <c r="F14" s="41">
        <v>0</v>
      </c>
    </row>
    <row r="15" ht="22.5" customHeight="1" spans="1:6">
      <c r="A15" s="40">
        <v>9</v>
      </c>
      <c r="B15" s="14">
        <v>30109</v>
      </c>
      <c r="C15" s="14" t="s">
        <v>130</v>
      </c>
      <c r="D15" s="41">
        <v>23.221344</v>
      </c>
      <c r="E15" s="41">
        <v>23.221344</v>
      </c>
      <c r="F15" s="41">
        <v>0</v>
      </c>
    </row>
    <row r="16" ht="22.5" customHeight="1" spans="1:6">
      <c r="A16" s="40">
        <v>10</v>
      </c>
      <c r="B16" s="14">
        <v>30110</v>
      </c>
      <c r="C16" s="14" t="s">
        <v>131</v>
      </c>
      <c r="D16" s="41">
        <v>27.203544</v>
      </c>
      <c r="E16" s="41">
        <v>27.203544</v>
      </c>
      <c r="F16" s="41">
        <v>0</v>
      </c>
    </row>
    <row r="17" ht="22.5" customHeight="1" spans="1:6">
      <c r="A17" s="40">
        <v>11</v>
      </c>
      <c r="B17" s="14">
        <v>30112</v>
      </c>
      <c r="C17" s="14" t="s">
        <v>132</v>
      </c>
      <c r="D17" s="41">
        <v>2.612352</v>
      </c>
      <c r="E17" s="41">
        <v>2.612352</v>
      </c>
      <c r="F17" s="41">
        <v>0</v>
      </c>
    </row>
    <row r="18" ht="22.5" customHeight="1" spans="1:6">
      <c r="A18" s="40">
        <v>12</v>
      </c>
      <c r="B18" s="14">
        <v>30113</v>
      </c>
      <c r="C18" s="14" t="s">
        <v>90</v>
      </c>
      <c r="D18" s="41">
        <v>45.6744</v>
      </c>
      <c r="E18" s="41">
        <v>45.6744</v>
      </c>
      <c r="F18" s="41">
        <v>0</v>
      </c>
    </row>
    <row r="19" ht="22.5" customHeight="1" spans="1:6">
      <c r="A19" s="40">
        <v>13</v>
      </c>
      <c r="B19" s="14">
        <v>302</v>
      </c>
      <c r="C19" s="14" t="s">
        <v>133</v>
      </c>
      <c r="D19" s="41">
        <v>17.27296</v>
      </c>
      <c r="E19" s="41">
        <v>0</v>
      </c>
      <c r="F19" s="41">
        <v>17.27296</v>
      </c>
    </row>
    <row r="20" ht="22.5" customHeight="1" spans="1:6">
      <c r="A20" s="40">
        <v>14</v>
      </c>
      <c r="B20" s="14">
        <v>30207</v>
      </c>
      <c r="C20" s="14" t="s">
        <v>134</v>
      </c>
      <c r="D20" s="41">
        <v>0.98</v>
      </c>
      <c r="E20" s="41">
        <v>0</v>
      </c>
      <c r="F20" s="41">
        <v>0.98</v>
      </c>
    </row>
    <row r="21" ht="22.5" customHeight="1" spans="1:6">
      <c r="A21" s="40">
        <v>15</v>
      </c>
      <c r="B21" s="14">
        <v>30212</v>
      </c>
      <c r="C21" s="14" t="s">
        <v>135</v>
      </c>
      <c r="D21" s="41">
        <v>2</v>
      </c>
      <c r="E21" s="41">
        <v>0</v>
      </c>
      <c r="F21" s="41">
        <v>2</v>
      </c>
    </row>
    <row r="22" ht="22.5" customHeight="1" spans="1:6">
      <c r="A22" s="40">
        <v>16</v>
      </c>
      <c r="B22" s="14">
        <v>30228</v>
      </c>
      <c r="C22" s="14" t="s">
        <v>136</v>
      </c>
      <c r="D22" s="41">
        <v>3.738864</v>
      </c>
      <c r="E22" s="41">
        <v>0</v>
      </c>
      <c r="F22" s="41">
        <v>3.738864</v>
      </c>
    </row>
    <row r="23" ht="22.5" customHeight="1" spans="1:6">
      <c r="A23" s="40">
        <v>17</v>
      </c>
      <c r="B23" s="14">
        <v>30229</v>
      </c>
      <c r="C23" s="14" t="s">
        <v>137</v>
      </c>
      <c r="D23" s="41">
        <v>2.012696</v>
      </c>
      <c r="E23" s="41">
        <v>0</v>
      </c>
      <c r="F23" s="41">
        <v>2.012696</v>
      </c>
    </row>
    <row r="24" ht="22.5" customHeight="1" spans="1:6">
      <c r="A24" s="40">
        <v>18</v>
      </c>
      <c r="B24" s="14">
        <v>30231</v>
      </c>
      <c r="C24" s="14" t="s">
        <v>138</v>
      </c>
      <c r="D24" s="41">
        <v>2.5</v>
      </c>
      <c r="E24" s="41">
        <v>0</v>
      </c>
      <c r="F24" s="41">
        <v>2.5</v>
      </c>
    </row>
    <row r="25" ht="22.5" customHeight="1" spans="1:6">
      <c r="A25" s="40">
        <v>19</v>
      </c>
      <c r="B25" s="14">
        <v>30239</v>
      </c>
      <c r="C25" s="14" t="s">
        <v>139</v>
      </c>
      <c r="D25" s="41">
        <v>2.304</v>
      </c>
      <c r="E25" s="41">
        <v>0</v>
      </c>
      <c r="F25" s="41">
        <v>2.304</v>
      </c>
    </row>
    <row r="26" ht="22.5" customHeight="1" spans="1:6">
      <c r="A26" s="40">
        <v>20</v>
      </c>
      <c r="B26" s="14">
        <v>30299</v>
      </c>
      <c r="C26" s="14" t="s">
        <v>140</v>
      </c>
      <c r="D26" s="41">
        <v>3.7374</v>
      </c>
      <c r="E26" s="41">
        <v>0</v>
      </c>
      <c r="F26" s="41">
        <v>3.7374</v>
      </c>
    </row>
    <row r="27" ht="22.5" customHeight="1" spans="1:6">
      <c r="A27" s="40">
        <v>21</v>
      </c>
      <c r="B27" s="14">
        <v>303</v>
      </c>
      <c r="C27" s="14" t="s">
        <v>141</v>
      </c>
      <c r="D27" s="41">
        <v>1.81125</v>
      </c>
      <c r="E27" s="41">
        <v>0</v>
      </c>
      <c r="F27" s="41">
        <v>1.81125</v>
      </c>
    </row>
    <row r="28" ht="22.5" customHeight="1" spans="1:6">
      <c r="A28" s="40">
        <v>22</v>
      </c>
      <c r="B28" s="14">
        <v>30399</v>
      </c>
      <c r="C28" s="14" t="s">
        <v>142</v>
      </c>
      <c r="D28" s="41">
        <v>1.81125</v>
      </c>
      <c r="E28" s="41">
        <v>0</v>
      </c>
      <c r="F28" s="41">
        <v>1.81125</v>
      </c>
    </row>
    <row r="29" ht="22.5" customHeight="1" spans="1:6">
      <c r="A29" s="40">
        <v>23</v>
      </c>
      <c r="B29" s="14">
        <v>310</v>
      </c>
      <c r="C29" s="14" t="s">
        <v>143</v>
      </c>
      <c r="D29" s="41">
        <v>2</v>
      </c>
      <c r="E29" s="41">
        <v>0</v>
      </c>
      <c r="F29" s="41">
        <v>2</v>
      </c>
    </row>
    <row r="30" s="33" customFormat="1" ht="22.5" customHeight="1" spans="1:6">
      <c r="A30" s="40">
        <v>24</v>
      </c>
      <c r="B30" s="14">
        <v>31002</v>
      </c>
      <c r="C30" s="14" t="s">
        <v>144</v>
      </c>
      <c r="D30" s="41">
        <v>2</v>
      </c>
      <c r="E30" s="41">
        <v>0</v>
      </c>
      <c r="F30" s="41">
        <v>2</v>
      </c>
    </row>
  </sheetData>
  <mergeCells count="5">
    <mergeCell ref="A2:F2"/>
    <mergeCell ref="A3:D3"/>
    <mergeCell ref="B4:C4"/>
    <mergeCell ref="D4:F4"/>
    <mergeCell ref="A4:A5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pane ySplit="1" topLeftCell="A2" activePane="bottomLeft" state="frozen"/>
      <selection/>
      <selection pane="bottomLeft" activeCell="C17" sqref="C17"/>
    </sheetView>
  </sheetViews>
  <sheetFormatPr defaultColWidth="8.87272727272727" defaultRowHeight="15" customHeight="1" outlineLevelCol="5"/>
  <cols>
    <col min="1" max="1" width="7.12727272727273" style="32" customWidth="1"/>
    <col min="2" max="2" width="28.6272727272727" style="32" customWidth="1"/>
    <col min="3" max="3" width="42.8727272727273" style="32" customWidth="1"/>
    <col min="4" max="6" width="28.6272727272727" style="32" customWidth="1"/>
  </cols>
  <sheetData>
    <row r="1" customHeight="1" spans="1:1">
      <c r="A1" s="4"/>
    </row>
    <row r="2" s="32" customFormat="1" ht="45" customHeight="1" spans="1:6">
      <c r="A2" s="34" t="s">
        <v>145</v>
      </c>
      <c r="B2" s="34"/>
      <c r="C2" s="34"/>
      <c r="D2" s="34"/>
      <c r="E2" s="34"/>
      <c r="F2" s="34"/>
    </row>
    <row r="3" s="32" customFormat="1" ht="22.5" customHeight="1" spans="1:6">
      <c r="A3" s="35" t="s">
        <v>114</v>
      </c>
      <c r="B3" s="36"/>
      <c r="C3" s="36"/>
      <c r="D3" s="36"/>
      <c r="E3" s="37" t="s">
        <v>115</v>
      </c>
      <c r="F3" s="38" t="s">
        <v>116</v>
      </c>
    </row>
    <row r="4" s="32" customFormat="1" ht="22.5" customHeight="1" spans="1:6">
      <c r="A4" s="39" t="s">
        <v>117</v>
      </c>
      <c r="B4" s="39" t="s">
        <v>146</v>
      </c>
      <c r="C4" s="39"/>
      <c r="D4" s="39" t="s">
        <v>147</v>
      </c>
      <c r="E4" s="39"/>
      <c r="F4" s="39"/>
    </row>
    <row r="5" s="32" customFormat="1" ht="22.5" customHeight="1" spans="1:6">
      <c r="A5" s="39"/>
      <c r="B5" s="39" t="s">
        <v>56</v>
      </c>
      <c r="C5" s="39" t="s">
        <v>57</v>
      </c>
      <c r="D5" s="39" t="s">
        <v>58</v>
      </c>
      <c r="E5" s="39" t="s">
        <v>120</v>
      </c>
      <c r="F5" s="39" t="s">
        <v>121</v>
      </c>
    </row>
    <row r="6" s="32" customFormat="1" ht="22.5" customHeight="1" spans="1:6">
      <c r="A6" s="39" t="s">
        <v>122</v>
      </c>
      <c r="B6" s="39">
        <v>1</v>
      </c>
      <c r="C6" s="39">
        <v>2</v>
      </c>
      <c r="D6" s="39">
        <v>3</v>
      </c>
      <c r="E6" s="39">
        <v>4</v>
      </c>
      <c r="F6" s="39">
        <v>5</v>
      </c>
    </row>
    <row r="7" s="33" customFormat="1" ht="22.5" customHeight="1" spans="1:6">
      <c r="A7" s="40">
        <v>1</v>
      </c>
      <c r="B7" s="14"/>
      <c r="C7" s="14" t="s">
        <v>58</v>
      </c>
      <c r="D7" s="41">
        <v>524.522278</v>
      </c>
      <c r="E7" s="41">
        <v>489.344468</v>
      </c>
      <c r="F7" s="41">
        <v>35.17781</v>
      </c>
    </row>
    <row r="8" s="33" customFormat="1" ht="22.5" customHeight="1" spans="1:6">
      <c r="A8" s="40">
        <v>2</v>
      </c>
      <c r="B8" s="14">
        <v>505</v>
      </c>
      <c r="C8" s="14" t="s">
        <v>148</v>
      </c>
      <c r="D8" s="41">
        <v>520.711028</v>
      </c>
      <c r="E8" s="41">
        <v>489.344468</v>
      </c>
      <c r="F8" s="41">
        <v>31.36656</v>
      </c>
    </row>
    <row r="9" ht="22.5" customHeight="1" spans="1:6">
      <c r="A9" s="40">
        <v>3</v>
      </c>
      <c r="B9" s="14">
        <v>50501</v>
      </c>
      <c r="C9" s="14" t="s">
        <v>123</v>
      </c>
      <c r="D9" s="41">
        <v>503.438068</v>
      </c>
      <c r="E9" s="41">
        <v>489.344468</v>
      </c>
      <c r="F9" s="41">
        <v>14.0936</v>
      </c>
    </row>
    <row r="10" ht="22.5" customHeight="1" spans="1:6">
      <c r="A10" s="40">
        <v>4</v>
      </c>
      <c r="B10" s="14">
        <v>50502</v>
      </c>
      <c r="C10" s="14" t="s">
        <v>133</v>
      </c>
      <c r="D10" s="41">
        <v>17.27296</v>
      </c>
      <c r="E10" s="41">
        <v>0</v>
      </c>
      <c r="F10" s="41">
        <v>17.27296</v>
      </c>
    </row>
    <row r="11" ht="22.5" customHeight="1" spans="1:6">
      <c r="A11" s="40">
        <v>5</v>
      </c>
      <c r="B11" s="14">
        <v>506</v>
      </c>
      <c r="C11" s="14" t="s">
        <v>149</v>
      </c>
      <c r="D11" s="41">
        <v>2</v>
      </c>
      <c r="E11" s="41">
        <v>0</v>
      </c>
      <c r="F11" s="41">
        <v>2</v>
      </c>
    </row>
    <row r="12" ht="22.5" customHeight="1" spans="1:6">
      <c r="A12" s="40">
        <v>6</v>
      </c>
      <c r="B12" s="14">
        <v>50601</v>
      </c>
      <c r="C12" s="14" t="s">
        <v>150</v>
      </c>
      <c r="D12" s="41">
        <v>2</v>
      </c>
      <c r="E12" s="41">
        <v>0</v>
      </c>
      <c r="F12" s="41">
        <v>2</v>
      </c>
    </row>
    <row r="13" ht="22.5" customHeight="1" spans="1:6">
      <c r="A13" s="40">
        <v>7</v>
      </c>
      <c r="B13" s="14">
        <v>509</v>
      </c>
      <c r="C13" s="14" t="s">
        <v>141</v>
      </c>
      <c r="D13" s="41">
        <v>1.81125</v>
      </c>
      <c r="E13" s="41">
        <v>0</v>
      </c>
      <c r="F13" s="41">
        <v>1.81125</v>
      </c>
    </row>
    <row r="14" s="33" customFormat="1" ht="22.5" customHeight="1" spans="1:6">
      <c r="A14" s="40">
        <v>8</v>
      </c>
      <c r="B14" s="14">
        <v>50999</v>
      </c>
      <c r="C14" s="14" t="s">
        <v>142</v>
      </c>
      <c r="D14" s="41">
        <v>1.81125</v>
      </c>
      <c r="E14" s="41">
        <v>0</v>
      </c>
      <c r="F14" s="41">
        <v>1.81125</v>
      </c>
    </row>
  </sheetData>
  <mergeCells count="5">
    <mergeCell ref="A2:F2"/>
    <mergeCell ref="A3:D3"/>
    <mergeCell ref="B4:C4"/>
    <mergeCell ref="D4:F4"/>
    <mergeCell ref="A4:A5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opLeftCell="C1" workbookViewId="0">
      <selection activeCell="L14" sqref="L14"/>
    </sheetView>
  </sheetViews>
  <sheetFormatPr defaultColWidth="8.87272727272727" defaultRowHeight="15" customHeight="1" outlineLevelRow="5"/>
  <cols>
    <col min="1" max="2" width="8.87272727272727" hidden="1" customWidth="1"/>
    <col min="3" max="5" width="5.75454545454545" customWidth="1"/>
    <col min="6" max="6" width="32.8727272727273" customWidth="1"/>
    <col min="7" max="11" width="14.2545454545455" customWidth="1"/>
  </cols>
  <sheetData>
    <row r="1" customHeight="1" spans="2:11">
      <c r="B1" s="18"/>
      <c r="C1" s="19" t="s">
        <v>151</v>
      </c>
      <c r="D1" s="19"/>
      <c r="E1" s="19"/>
      <c r="F1" s="19"/>
      <c r="G1" s="19"/>
      <c r="H1" s="19"/>
      <c r="I1" s="19"/>
      <c r="J1" s="19"/>
      <c r="K1" s="19"/>
    </row>
    <row r="2" s="15" customFormat="1" ht="40.5" customHeight="1" spans="1:3">
      <c r="A2" s="20"/>
      <c r="C2" s="21" t="s">
        <v>152</v>
      </c>
    </row>
    <row r="3" ht="18" customHeight="1" spans="1:11">
      <c r="A3" s="22" t="s">
        <v>4</v>
      </c>
      <c r="B3" s="23"/>
      <c r="C3" s="24"/>
      <c r="D3" s="24"/>
      <c r="E3" s="24"/>
      <c r="F3" s="24"/>
      <c r="G3" s="24"/>
      <c r="H3" s="24"/>
      <c r="I3" s="24"/>
      <c r="J3" s="30"/>
      <c r="K3" s="31" t="s">
        <v>5</v>
      </c>
    </row>
    <row r="4" ht="19.5" customHeight="1" spans="1:11">
      <c r="A4" s="25" t="s">
        <v>54</v>
      </c>
      <c r="B4" s="25" t="s">
        <v>55</v>
      </c>
      <c r="C4" s="26" t="s">
        <v>56</v>
      </c>
      <c r="D4" s="27"/>
      <c r="E4" s="27"/>
      <c r="F4" s="26" t="s">
        <v>57</v>
      </c>
      <c r="G4" s="26" t="s">
        <v>58</v>
      </c>
      <c r="H4" s="26" t="s">
        <v>94</v>
      </c>
      <c r="I4" s="27"/>
      <c r="J4" s="27"/>
      <c r="K4" s="26" t="s">
        <v>95</v>
      </c>
    </row>
    <row r="5" s="16" customFormat="1" ht="19.5" customHeight="1" spans="1:11">
      <c r="A5" s="28"/>
      <c r="B5" s="28"/>
      <c r="C5" s="26" t="s">
        <v>64</v>
      </c>
      <c r="D5" s="26" t="s">
        <v>65</v>
      </c>
      <c r="E5" s="26" t="s">
        <v>66</v>
      </c>
      <c r="F5" s="26"/>
      <c r="G5" s="26"/>
      <c r="H5" s="26" t="s">
        <v>110</v>
      </c>
      <c r="I5" s="26" t="s">
        <v>111</v>
      </c>
      <c r="J5" s="26" t="s">
        <v>112</v>
      </c>
      <c r="K5" s="26"/>
    </row>
    <row r="6" s="17" customFormat="1" ht="19.5" customHeight="1" spans="1:11">
      <c r="A6" s="28"/>
      <c r="B6" s="28"/>
      <c r="C6" s="25"/>
      <c r="D6" s="25"/>
      <c r="E6" s="25"/>
      <c r="F6" s="28"/>
      <c r="G6" s="29">
        <f>SUM(I6:K6)</f>
        <v>0</v>
      </c>
      <c r="H6" s="29">
        <f>I6+J6</f>
        <v>0</v>
      </c>
      <c r="I6" s="29">
        <v>0</v>
      </c>
      <c r="J6" s="29">
        <v>0</v>
      </c>
      <c r="K6" s="29">
        <v>0</v>
      </c>
    </row>
  </sheetData>
  <mergeCells count="10">
    <mergeCell ref="C1:K1"/>
    <mergeCell ref="C2:K2"/>
    <mergeCell ref="A3:J3"/>
    <mergeCell ref="C4:E4"/>
    <mergeCell ref="H4:J4"/>
    <mergeCell ref="A4:A5"/>
    <mergeCell ref="B4:B5"/>
    <mergeCell ref="F4:F5"/>
    <mergeCell ref="G4:G5"/>
    <mergeCell ref="K4:K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00 - 预算批复封面</vt:lpstr>
      <vt:lpstr>01 - 收支预算总表</vt:lpstr>
      <vt:lpstr>02 - 收入预算总表</vt:lpstr>
      <vt:lpstr>03 - 支出预算总表</vt:lpstr>
      <vt:lpstr>04 - 财政拨款收支预算表</vt:lpstr>
      <vt:lpstr>05 - 一般公共预算支出表</vt:lpstr>
      <vt:lpstr>06 - 一般公共预算财政拨款基本支出表（部门经济分类）</vt:lpstr>
      <vt:lpstr>07- 一般公共预算财政拨款基本支出表（政府经济分类)</vt:lpstr>
      <vt:lpstr>08 - 政府性基金预算支出表</vt:lpstr>
      <vt:lpstr>09- 部门预算财政拨款三公经费支出表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Nicole</cp:lastModifiedBy>
  <dcterms:created xsi:type="dcterms:W3CDTF">2025-02-27T06:38:00Z</dcterms:created>
  <dcterms:modified xsi:type="dcterms:W3CDTF">2025-03-12T09:58:22Z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04F9818759694C29AB8071CA0FEBA2E1_12</vt:lpwstr>
  </property>
  <property fmtid="{D5CDD505-2E9C-101B-9397-08002B2CF9AE}" pid="3" name="KSOProductBuildVer">
    <vt:lpwstr>2052-12.1.0.20305</vt:lpwstr>
  </property>
</Properties>
</file>