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16" i="2"/>
  <c r="AT16"/>
  <c r="AS16"/>
  <c r="AR16"/>
  <c r="AP16"/>
  <c r="AO16" s="1"/>
  <c r="AN16" s="1"/>
  <c r="AH16"/>
  <c r="AD16"/>
  <c r="Y16"/>
  <c r="X16"/>
  <c r="T16"/>
  <c r="F16"/>
  <c r="E16" s="1"/>
  <c r="AU15"/>
  <c r="AT15"/>
  <c r="AS15"/>
  <c r="AR15"/>
  <c r="AP15"/>
  <c r="AO15" s="1"/>
  <c r="AN15" s="1"/>
  <c r="AH15"/>
  <c r="AD15"/>
  <c r="Y15"/>
  <c r="X15"/>
  <c r="T15"/>
  <c r="F15"/>
  <c r="AU14"/>
  <c r="AT14"/>
  <c r="AS14"/>
  <c r="AR14"/>
  <c r="AP14"/>
  <c r="AO14" s="1"/>
  <c r="AN14" s="1"/>
  <c r="AH14"/>
  <c r="AD14"/>
  <c r="Y14"/>
  <c r="X14"/>
  <c r="T14"/>
  <c r="F14"/>
  <c r="AU13"/>
  <c r="AT13"/>
  <c r="AS13"/>
  <c r="AR13"/>
  <c r="AP13"/>
  <c r="AO13" s="1"/>
  <c r="AN13" s="1"/>
  <c r="AH13"/>
  <c r="AD13"/>
  <c r="Y13"/>
  <c r="X13"/>
  <c r="T13"/>
  <c r="F13"/>
  <c r="E13" s="1"/>
  <c r="AU12"/>
  <c r="AT12"/>
  <c r="AS12"/>
  <c r="AR12"/>
  <c r="AP12"/>
  <c r="AO12" s="1"/>
  <c r="AN12" s="1"/>
  <c r="AH12"/>
  <c r="AD12"/>
  <c r="Y12"/>
  <c r="X12"/>
  <c r="T12"/>
  <c r="F12"/>
  <c r="E12" s="1"/>
  <c r="AU11"/>
  <c r="AT11"/>
  <c r="AS11"/>
  <c r="AR11"/>
  <c r="AP11"/>
  <c r="AO11" s="1"/>
  <c r="AN11" s="1"/>
  <c r="AH11"/>
  <c r="AD11"/>
  <c r="Y11"/>
  <c r="X11"/>
  <c r="T11"/>
  <c r="F11"/>
  <c r="AU10"/>
  <c r="AT10"/>
  <c r="AS10"/>
  <c r="AR10"/>
  <c r="AP10"/>
  <c r="AO10" s="1"/>
  <c r="AN10" s="1"/>
  <c r="AH10"/>
  <c r="AD10"/>
  <c r="Y10"/>
  <c r="X10"/>
  <c r="T10"/>
  <c r="F10"/>
  <c r="AU9"/>
  <c r="AT9"/>
  <c r="AS9"/>
  <c r="AR9"/>
  <c r="AP9"/>
  <c r="AO9" s="1"/>
  <c r="AN9" s="1"/>
  <c r="AH9"/>
  <c r="AD9"/>
  <c r="Y9"/>
  <c r="X9"/>
  <c r="T9"/>
  <c r="F9"/>
  <c r="E9" s="1"/>
  <c r="E10" l="1"/>
  <c r="E14"/>
  <c r="E11"/>
  <c r="E15"/>
</calcChain>
</file>

<file path=xl/sharedStrings.xml><?xml version="1.0" encoding="utf-8"?>
<sst xmlns="http://schemas.openxmlformats.org/spreadsheetml/2006/main" count="88" uniqueCount="72">
  <si>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</si>
  <si>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</si>
  <si>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</si>
  <si>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</si>
  <si>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</si>
  <si>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</si>
  <si>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</si>
  <si>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</si>
  <si>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</si>
  <si>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</si>
  <si>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</si>
  <si>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</si>
  <si>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</si>
  <si>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</si>
  <si>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</si>
  <si>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</si>
  <si>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</si>
  <si>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</si>
  <si>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</si>
  <si>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</si>
  <si>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</si>
  <si>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</si>
  <si>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</si>
  <si>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</si>
  <si>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</si>
  <si>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</si>
  <si>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</si>
  <si>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</si>
  <si>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</si>
  <si>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</si>
  <si>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</si>
  <si>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</si>
  <si>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</si>
  <si>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</si>
  <si>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</si>
  <si>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</si>
  <si>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</si>
  <si>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</si>
  <si>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</si>
  <si>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</si>
  <si>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</si>
  <si>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</si>
  <si>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</si>
  <si>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</si>
  <si>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</si>
  <si>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</si>
  <si>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</si>
  <si>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</si>
  <si>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</si>
  <si>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</si>
  <si>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</si>
  <si>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</si>
  <si>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部门（单位）：唐岛湾金融科创区指挥部（国际旅游度假区）</t>
  </si>
  <si>
    <t>项目代码</t>
  </si>
  <si>
    <t>项目名称</t>
  </si>
  <si>
    <t>总计</t>
  </si>
  <si>
    <t>财政拨款安排结转</t>
  </si>
  <si>
    <t>国有资本经营</t>
  </si>
  <si>
    <t>合　计</t>
  </si>
  <si>
    <t>404</t>
  </si>
  <si>
    <t>唐岛湾金融科创区指挥部（国际旅游度假区）</t>
  </si>
  <si>
    <t>404001</t>
  </si>
  <si>
    <t>37021126002204040006W</t>
  </si>
  <si>
    <t>四822-办公场所运行费</t>
  </si>
  <si>
    <t>370211260022040400075</t>
  </si>
  <si>
    <t>四912-综合业务费</t>
  </si>
  <si>
    <t>37021126002204040008T</t>
  </si>
  <si>
    <t>四912-挂职干部补贴经费</t>
  </si>
  <si>
    <t>37021126002204040009J</t>
  </si>
  <si>
    <t>四912-产城融合发展规划编制项目</t>
  </si>
  <si>
    <t>37021126002204040010W</t>
  </si>
  <si>
    <t>三512-劳务派遣人员费用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</si>
</sst>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16"/>
  <sheetViews>
    <sheetView tabSelected="1" workbookViewId="0">
      <pane ySplit="8" topLeftCell="A9" activePane="bottomLeft" state="frozen"/>
      <selection pane="bottomLeft" activeCell="AK10" sqref="AK10"/>
    </sheetView>
  </sheetViews>
  <sheetFormatPr defaultColWidth="8.875" defaultRowHeight="15" customHeight="1"/>
  <cols>
    <col min="1" max="1" width="6.625" customWidth="1"/>
    <col min="2" max="2" width="34.375" customWidth="1"/>
    <col min="3" max="3" width="22.375" customWidth="1"/>
    <col min="4" max="4" width="27" customWidth="1"/>
    <col min="5" max="5" width="7.875" customWidth="1"/>
    <col min="6" max="6" width="7.125" customWidth="1"/>
    <col min="7" max="7" width="9.75" customWidth="1"/>
    <col min="8" max="8" width="7.375" customWidth="1"/>
    <col min="9" max="9" width="7.875" customWidth="1"/>
    <col min="10" max="10" width="6.625" customWidth="1"/>
    <col min="11" max="13" width="3.25" customWidth="1"/>
    <col min="14" max="14" width="4.75" customWidth="1"/>
    <col min="15" max="18" width="3.25" customWidth="1"/>
    <col min="19" max="20" width="4.75" customWidth="1"/>
    <col min="21" max="23" width="3.25" customWidth="1"/>
    <col min="24" max="24" width="8.5" customWidth="1"/>
    <col min="25" max="25" width="10.375" customWidth="1"/>
    <col min="26" max="26" width="10" customWidth="1"/>
    <col min="27" max="28" width="4.25" customWidth="1"/>
    <col min="29" max="29" width="3.125" customWidth="1"/>
    <col min="30" max="30" width="3.75" customWidth="1"/>
    <col min="31" max="31" width="3.375" customWidth="1"/>
    <col min="32" max="32" width="4.25" customWidth="1"/>
    <col min="33" max="41" width="3" customWidth="1"/>
    <col min="42" max="49" width="3.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52</v>
      </c>
      <c r="B3" s="20" t="s">
        <v>0</v>
      </c>
      <c r="C3" s="14"/>
      <c r="D3" s="20" t="s">
        <v>0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1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2</v>
      </c>
      <c r="B4" s="18" t="s">
        <v>3</v>
      </c>
      <c r="C4" s="17" t="s">
        <v>53</v>
      </c>
      <c r="D4" s="18" t="s">
        <v>54</v>
      </c>
      <c r="E4" s="23" t="s">
        <v>55</v>
      </c>
      <c r="F4" s="19" t="s">
        <v>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5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6</v>
      </c>
      <c r="G5" s="19" t="s">
        <v>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8</v>
      </c>
      <c r="AH5" s="19" t="s">
        <v>9</v>
      </c>
      <c r="AI5" s="19"/>
      <c r="AJ5" s="19"/>
      <c r="AK5" s="19"/>
      <c r="AL5" s="19"/>
      <c r="AM5" s="19"/>
      <c r="AN5" s="18" t="s">
        <v>10</v>
      </c>
      <c r="AO5" s="19" t="s">
        <v>11</v>
      </c>
      <c r="AP5" s="19"/>
      <c r="AQ5" s="19"/>
      <c r="AR5" s="19"/>
      <c r="AS5" s="19"/>
      <c r="AT5" s="19"/>
      <c r="AU5" s="19"/>
      <c r="AV5" s="18" t="s">
        <v>8</v>
      </c>
      <c r="AW5" s="18" t="s">
        <v>9</v>
      </c>
      <c r="AX5" s="22" t="s">
        <v>56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13</v>
      </c>
      <c r="H6" s="19" t="s">
        <v>14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15</v>
      </c>
      <c r="Y6" s="19"/>
      <c r="Z6" s="19"/>
      <c r="AA6" s="19"/>
      <c r="AB6" s="19"/>
      <c r="AC6" s="19"/>
      <c r="AD6" s="19" t="s">
        <v>16</v>
      </c>
      <c r="AE6" s="19"/>
      <c r="AF6" s="19"/>
      <c r="AG6" s="18"/>
      <c r="AH6" s="18" t="s">
        <v>17</v>
      </c>
      <c r="AI6" s="18" t="s">
        <v>18</v>
      </c>
      <c r="AJ6" s="18" t="s">
        <v>19</v>
      </c>
      <c r="AK6" s="18" t="s">
        <v>20</v>
      </c>
      <c r="AL6" s="18" t="s">
        <v>21</v>
      </c>
      <c r="AM6" s="18" t="s">
        <v>22</v>
      </c>
      <c r="AN6" s="18"/>
      <c r="AO6" s="18" t="s">
        <v>23</v>
      </c>
      <c r="AP6" s="19" t="s">
        <v>14</v>
      </c>
      <c r="AQ6" s="19"/>
      <c r="AR6" s="19"/>
      <c r="AS6" s="18" t="s">
        <v>24</v>
      </c>
      <c r="AT6" s="18" t="s">
        <v>25</v>
      </c>
      <c r="AU6" s="18" t="s">
        <v>12</v>
      </c>
      <c r="AV6" s="18"/>
      <c r="AW6" s="18"/>
      <c r="AX6" s="22" t="s">
        <v>14</v>
      </c>
      <c r="AY6" s="22" t="s">
        <v>24</v>
      </c>
      <c r="AZ6" s="22" t="s">
        <v>25</v>
      </c>
      <c r="BA6" s="22" t="s">
        <v>12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26</v>
      </c>
      <c r="I7" s="19" t="s">
        <v>14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27</v>
      </c>
      <c r="V7" s="18" t="s">
        <v>28</v>
      </c>
      <c r="W7" s="18" t="s">
        <v>29</v>
      </c>
      <c r="X7" s="18" t="s">
        <v>30</v>
      </c>
      <c r="Y7" s="19" t="s">
        <v>24</v>
      </c>
      <c r="Z7" s="19"/>
      <c r="AA7" s="19"/>
      <c r="AB7" s="19"/>
      <c r="AC7" s="18" t="s">
        <v>31</v>
      </c>
      <c r="AD7" s="18" t="s">
        <v>32</v>
      </c>
      <c r="AE7" s="18" t="s">
        <v>33</v>
      </c>
      <c r="AF7" s="18" t="s">
        <v>34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35</v>
      </c>
      <c r="AQ7" s="18" t="s">
        <v>36</v>
      </c>
      <c r="AR7" s="18" t="s">
        <v>37</v>
      </c>
      <c r="AS7" s="18"/>
      <c r="AT7" s="18"/>
      <c r="AU7" s="18"/>
      <c r="AV7" s="18"/>
      <c r="AW7" s="18"/>
      <c r="AX7" s="25"/>
      <c r="AY7" s="25"/>
      <c r="AZ7" s="25"/>
      <c r="BA7" s="22" t="s">
        <v>14</v>
      </c>
      <c r="BB7" s="22" t="s">
        <v>24</v>
      </c>
      <c r="BC7" s="22" t="s">
        <v>57</v>
      </c>
    </row>
    <row r="8" spans="1:55" s="8" customFormat="1" ht="132" customHeight="1">
      <c r="A8" s="17"/>
      <c r="B8" s="18"/>
      <c r="C8" s="17"/>
      <c r="D8" s="18"/>
      <c r="E8" s="24"/>
      <c r="F8" s="18"/>
      <c r="G8" s="18"/>
      <c r="H8" s="18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18"/>
      <c r="V8" s="18"/>
      <c r="W8" s="18"/>
      <c r="X8" s="18"/>
      <c r="Y8" s="3" t="s">
        <v>38</v>
      </c>
      <c r="Z8" s="3" t="s">
        <v>48</v>
      </c>
      <c r="AA8" s="3" t="s">
        <v>49</v>
      </c>
      <c r="AB8" s="3" t="s">
        <v>50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10" t="s">
        <v>58</v>
      </c>
      <c r="C9" s="10"/>
      <c r="D9" s="10"/>
      <c r="E9" s="11">
        <f t="shared" ref="E9:E16" si="0">SUM(F9,AN9)</f>
        <v>106.5</v>
      </c>
      <c r="F9" s="4">
        <f t="shared" ref="F9:F16" si="1">SUM(G9,AG9,AH9)</f>
        <v>106.5</v>
      </c>
      <c r="G9" s="4">
        <v>106.5</v>
      </c>
      <c r="H9" s="4">
        <v>23.1</v>
      </c>
      <c r="I9" s="4">
        <v>23.1</v>
      </c>
      <c r="J9" s="4">
        <v>23.1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16" si="2">I9-SUM(J9:S9)</f>
        <v>0</v>
      </c>
      <c r="U9" s="4">
        <v>0</v>
      </c>
      <c r="V9" s="4">
        <v>0</v>
      </c>
      <c r="W9" s="4">
        <v>0</v>
      </c>
      <c r="X9" s="4">
        <f t="shared" ref="X9:X16" si="3">SUM(Y9,AC9)</f>
        <v>83.4</v>
      </c>
      <c r="Y9" s="5">
        <f t="shared" ref="Y9:Y16" si="4">SUM(Z9:AB9)</f>
        <v>83.4</v>
      </c>
      <c r="Z9" s="4">
        <v>83.4</v>
      </c>
      <c r="AA9" s="4">
        <v>0</v>
      </c>
      <c r="AB9" s="4">
        <v>0</v>
      </c>
      <c r="AC9" s="4">
        <v>0</v>
      </c>
      <c r="AD9" s="5">
        <f t="shared" ref="AD9:AD16" si="5">SUM(AE9,AF9)</f>
        <v>0</v>
      </c>
      <c r="AE9" s="4">
        <v>0</v>
      </c>
      <c r="AF9" s="4">
        <v>0</v>
      </c>
      <c r="AG9" s="4">
        <v>0</v>
      </c>
      <c r="AH9" s="5">
        <f t="shared" ref="AH9:AH16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16" si="7">SUM(AO9,AV9,AW9)</f>
        <v>0</v>
      </c>
      <c r="AO9" s="5">
        <f t="shared" ref="AO9:AO16" si="8">SUM(AP9,AS9,AT9,AU9)</f>
        <v>0</v>
      </c>
      <c r="AP9" s="4">
        <f t="shared" ref="AP9:AP16" si="9">IFERROR(AX9-BA9,0)</f>
        <v>0</v>
      </c>
      <c r="AQ9" s="4">
        <v>0</v>
      </c>
      <c r="AR9" s="5">
        <f t="shared" ref="AR9:AR16" si="10">IFERROR((AX9-AQ9-BA9),0)</f>
        <v>0</v>
      </c>
      <c r="AS9" s="4">
        <f t="shared" ref="AS9:AT16" si="11">IFERROR((AY9-BB9),0)</f>
        <v>0</v>
      </c>
      <c r="AT9" s="4">
        <f t="shared" si="11"/>
        <v>0</v>
      </c>
      <c r="AU9" s="4">
        <f t="shared" ref="AU9:AU16" si="12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106.5</v>
      </c>
      <c r="F10" s="4">
        <f t="shared" si="1"/>
        <v>106.5</v>
      </c>
      <c r="G10" s="4">
        <v>106.5</v>
      </c>
      <c r="H10" s="4">
        <v>23.1</v>
      </c>
      <c r="I10" s="4">
        <v>23.1</v>
      </c>
      <c r="J10" s="4">
        <v>23.1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83.4</v>
      </c>
      <c r="Y10" s="5">
        <f t="shared" si="4"/>
        <v>83.4</v>
      </c>
      <c r="Z10" s="4">
        <v>83.4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1"/>
        <v>0</v>
      </c>
      <c r="AU10" s="4">
        <f t="shared" si="12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61</v>
      </c>
      <c r="B11" s="10" t="s">
        <v>60</v>
      </c>
      <c r="C11" s="10"/>
      <c r="D11" s="10"/>
      <c r="E11" s="11">
        <f t="shared" si="0"/>
        <v>106.5</v>
      </c>
      <c r="F11" s="4">
        <f t="shared" si="1"/>
        <v>106.5</v>
      </c>
      <c r="G11" s="4">
        <v>106.5</v>
      </c>
      <c r="H11" s="4">
        <v>23.1</v>
      </c>
      <c r="I11" s="4">
        <v>23.1</v>
      </c>
      <c r="J11" s="4">
        <v>23.1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83.4</v>
      </c>
      <c r="Y11" s="5">
        <f t="shared" si="4"/>
        <v>83.4</v>
      </c>
      <c r="Z11" s="4">
        <v>83.4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1"/>
        <v>0</v>
      </c>
      <c r="AU11" s="4">
        <f t="shared" si="12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62</v>
      </c>
      <c r="D12" s="10" t="s">
        <v>63</v>
      </c>
      <c r="E12" s="11">
        <f t="shared" si="0"/>
        <v>8.4</v>
      </c>
      <c r="F12" s="4">
        <f t="shared" si="1"/>
        <v>8.4</v>
      </c>
      <c r="G12" s="4">
        <v>8.4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8.4</v>
      </c>
      <c r="Y12" s="5">
        <f t="shared" si="4"/>
        <v>8.4</v>
      </c>
      <c r="Z12" s="4">
        <v>8.4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1"/>
        <v>0</v>
      </c>
      <c r="AU12" s="4">
        <f t="shared" si="12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64</v>
      </c>
      <c r="D13" s="10" t="s">
        <v>65</v>
      </c>
      <c r="E13" s="11">
        <f t="shared" si="0"/>
        <v>20</v>
      </c>
      <c r="F13" s="4">
        <f t="shared" si="1"/>
        <v>20</v>
      </c>
      <c r="G13" s="4">
        <v>20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20</v>
      </c>
      <c r="Y13" s="5">
        <f t="shared" si="4"/>
        <v>20</v>
      </c>
      <c r="Z13" s="4">
        <v>20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1"/>
        <v>0</v>
      </c>
      <c r="AU13" s="4">
        <f t="shared" si="12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66</v>
      </c>
      <c r="D14" s="10" t="s">
        <v>67</v>
      </c>
      <c r="E14" s="11">
        <f t="shared" si="0"/>
        <v>5.2</v>
      </c>
      <c r="F14" s="4">
        <f t="shared" si="1"/>
        <v>5.2</v>
      </c>
      <c r="G14" s="4">
        <v>5.2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5.2</v>
      </c>
      <c r="Y14" s="5">
        <f t="shared" si="4"/>
        <v>5.2</v>
      </c>
      <c r="Z14" s="4">
        <v>5.2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1"/>
        <v>0</v>
      </c>
      <c r="AU14" s="4">
        <f t="shared" si="12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68</v>
      </c>
      <c r="D15" s="10" t="s">
        <v>69</v>
      </c>
      <c r="E15" s="11">
        <f t="shared" si="0"/>
        <v>49.8</v>
      </c>
      <c r="F15" s="4">
        <f t="shared" si="1"/>
        <v>49.8</v>
      </c>
      <c r="G15" s="4">
        <v>49.8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49.8</v>
      </c>
      <c r="Y15" s="5">
        <f t="shared" si="4"/>
        <v>49.8</v>
      </c>
      <c r="Z15" s="4">
        <v>49.8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1"/>
        <v>0</v>
      </c>
      <c r="AU15" s="4">
        <f t="shared" si="12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70</v>
      </c>
      <c r="D16" s="10" t="s">
        <v>71</v>
      </c>
      <c r="E16" s="11">
        <f t="shared" si="0"/>
        <v>23.1</v>
      </c>
      <c r="F16" s="4">
        <f t="shared" si="1"/>
        <v>23.1</v>
      </c>
      <c r="G16" s="4">
        <v>23.1</v>
      </c>
      <c r="H16" s="4">
        <v>23.1</v>
      </c>
      <c r="I16" s="4">
        <v>23.1</v>
      </c>
      <c r="J16" s="4">
        <v>23.1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1"/>
        <v>0</v>
      </c>
      <c r="AU16" s="4">
        <f t="shared" si="12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pageSetup paperSize="9" orientation="portrait" r:id="rId1"/>
  <ignoredErrors>
    <ignoredError sqref="Y9:Y16 AU9:AV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2026-01-13T02:52:11Z</dcterms:created>
  <dcterms:modified xsi:type="dcterms:W3CDTF">2026-01-13T07:09:15Z</dcterms:modified>
</cp:coreProperties>
</file>