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000" windowHeight="9840"/>
  </bookViews>
  <sheets>
    <sheet name="招商中心工作经费" sheetId="1" r:id="rId1"/>
  </sheets>
  <definedNames>
    <definedName name="_xlnm.Print_Titles" localSheetId="0">招商中心工作经费!$14:$15</definedName>
  </definedNames>
  <calcPr calcId="124519"/>
</workbook>
</file>

<file path=xl/calcChain.xml><?xml version="1.0" encoding="utf-8"?>
<calcChain xmlns="http://schemas.openxmlformats.org/spreadsheetml/2006/main">
  <c r="F11" i="1"/>
  <c r="F10"/>
  <c r="F9"/>
  <c r="E8"/>
  <c r="F8" s="1"/>
  <c r="H8" s="1"/>
  <c r="J8" s="1"/>
  <c r="J10" s="1"/>
  <c r="D8"/>
  <c r="C8"/>
</calcChain>
</file>

<file path=xl/sharedStrings.xml><?xml version="1.0" encoding="utf-8"?>
<sst xmlns="http://schemas.openxmlformats.org/spreadsheetml/2006/main" count="182" uniqueCount="111">
  <si>
    <t>附件3</t>
  </si>
  <si>
    <t>项目支出绩效单位自评表</t>
  </si>
  <si>
    <t>（2021年度）</t>
  </si>
  <si>
    <t>项目名称</t>
  </si>
  <si>
    <t>招商中心工作经费</t>
  </si>
  <si>
    <t>项目实施单位</t>
  </si>
  <si>
    <t>青岛西海岸新区商务局</t>
  </si>
  <si>
    <t>预算部门(单位)</t>
  </si>
  <si>
    <t>主管部门</t>
  </si>
  <si>
    <t>项目资金</t>
  </si>
  <si>
    <t>年初预算数</t>
  </si>
  <si>
    <t>全年预算数</t>
  </si>
  <si>
    <t>全年执行数</t>
  </si>
  <si>
    <t>预算执行率</t>
  </si>
  <si>
    <t>分值</t>
  </si>
  <si>
    <t>得分</t>
  </si>
  <si>
    <t>自评结果（满分100分）</t>
  </si>
  <si>
    <t>资金合计（万元）</t>
  </si>
  <si>
    <t>自评
总得分</t>
  </si>
  <si>
    <r>
      <rPr>
        <sz val="11"/>
        <color rgb="FF000000"/>
        <rFont val="宋体"/>
        <family val="3"/>
        <charset val="134"/>
        <scheme val="minor"/>
      </rPr>
      <t>其中：本级财政</t>
    </r>
    <r>
      <rPr>
        <sz val="11"/>
        <color theme="0"/>
        <rFont val="宋体"/>
        <family val="3"/>
        <charset val="134"/>
        <scheme val="minor"/>
      </rPr>
      <t xml:space="preserve"> XXX</t>
    </r>
  </si>
  <si>
    <t>—</t>
  </si>
  <si>
    <r>
      <rPr>
        <sz val="11"/>
        <color theme="1"/>
        <rFont val="宋体"/>
        <family val="3"/>
        <charset val="134"/>
        <scheme val="minor"/>
      </rPr>
      <t>上级资金</t>
    </r>
    <r>
      <rPr>
        <sz val="11"/>
        <color theme="0"/>
        <rFont val="宋体"/>
        <family val="3"/>
        <charset val="134"/>
        <scheme val="minor"/>
      </rPr>
      <t xml:space="preserve"> XXX</t>
    </r>
  </si>
  <si>
    <t>自评
等级</t>
  </si>
  <si>
    <r>
      <rPr>
        <sz val="11"/>
        <color theme="1"/>
        <rFont val="宋体"/>
        <family val="3"/>
        <charset val="134"/>
        <scheme val="minor"/>
      </rPr>
      <t>其他资金</t>
    </r>
    <r>
      <rPr>
        <sz val="11"/>
        <color theme="0"/>
        <rFont val="宋体"/>
        <family val="3"/>
        <charset val="134"/>
        <scheme val="minor"/>
      </rPr>
      <t xml:space="preserve"> XXX</t>
    </r>
  </si>
  <si>
    <t>年度
总目标</t>
  </si>
  <si>
    <t>年度预期目标</t>
  </si>
  <si>
    <t>实际完成情况</t>
  </si>
  <si>
    <t>一级
绩效指标</t>
  </si>
  <si>
    <t>二级
绩效指标</t>
  </si>
  <si>
    <t>三级绩效指标</t>
  </si>
  <si>
    <t>年度指标值</t>
  </si>
  <si>
    <t>实际完成值</t>
  </si>
  <si>
    <t>数据来源
佐证资料</t>
  </si>
  <si>
    <t>评（扣）分方法</t>
  </si>
  <si>
    <t>采用方法</t>
  </si>
  <si>
    <t>方法说明</t>
  </si>
  <si>
    <t>产出指标</t>
  </si>
  <si>
    <t>数量指标</t>
  </si>
  <si>
    <t>会议次数</t>
  </si>
  <si>
    <t>≥50次</t>
  </si>
  <si>
    <t>工作资料</t>
  </si>
  <si>
    <t>判断赋分法</t>
  </si>
  <si>
    <t>符合要求得满分，不符合要求不得分</t>
  </si>
  <si>
    <t>宣传推介活动次数</t>
  </si>
  <si>
    <t>≥2次</t>
  </si>
  <si>
    <t>重点项目签约仪式场次</t>
  </si>
  <si>
    <t>≥2场次</t>
  </si>
  <si>
    <t>青岛西海岸招商中心公众号发布消息数量</t>
  </si>
  <si>
    <t>≥100条</t>
  </si>
  <si>
    <t>简单比例法</t>
  </si>
  <si>
    <t>公务接待数量</t>
  </si>
  <si>
    <t>≥15次</t>
  </si>
  <si>
    <t>原始凭据</t>
  </si>
  <si>
    <t>新区实际利用外资规模</t>
  </si>
  <si>
    <t>≥12.5亿美元</t>
  </si>
  <si>
    <t>14.49亿美元</t>
  </si>
  <si>
    <t>正式资料</t>
  </si>
  <si>
    <t>亿元以上签约注册项目个数</t>
  </si>
  <si>
    <t>≥250个</t>
  </si>
  <si>
    <t>质量指标</t>
  </si>
  <si>
    <t>新区实际利用外资增长率</t>
  </si>
  <si>
    <t>≥5%</t>
  </si>
  <si>
    <t>活动完成度</t>
  </si>
  <si>
    <t>无重大纰漏</t>
  </si>
  <si>
    <t>说明材料</t>
  </si>
  <si>
    <t>建平台用平台搭建平台层级</t>
  </si>
  <si>
    <t>区域性平台以上≥5个</t>
  </si>
  <si>
    <t>时效指标</t>
  </si>
  <si>
    <t>各项工作完成时限</t>
  </si>
  <si>
    <t>成本指标</t>
  </si>
  <si>
    <t>委托业务费</t>
  </si>
  <si>
    <t>≤76万元</t>
  </si>
  <si>
    <t>办公费、会议费、差旅费、其他交通费、印刷费</t>
  </si>
  <si>
    <t>≤104万元</t>
  </si>
  <si>
    <t>劳务费、培训费等其他费用</t>
  </si>
  <si>
    <t>≤60万元</t>
  </si>
  <si>
    <t>效益指标</t>
  </si>
  <si>
    <t>经济效益</t>
  </si>
  <si>
    <t>推动新区外资项目设立</t>
  </si>
  <si>
    <t>≥140个</t>
  </si>
  <si>
    <t>促进新区总部项目引进</t>
  </si>
  <si>
    <t>≥20个</t>
  </si>
  <si>
    <t>可持续影响</t>
  </si>
  <si>
    <t>项目评审及推进机制持续发挥效用</t>
  </si>
  <si>
    <t>≥1年</t>
  </si>
  <si>
    <t>满意度指标</t>
  </si>
  <si>
    <t>服务对象</t>
  </si>
  <si>
    <t>≥85%</t>
  </si>
  <si>
    <t>区间赋分法</t>
  </si>
  <si>
    <t>满意度大于等于85%，得满分；满意度小于85%且大于等于75%，得赋分的80%；满意度小于75%且大于等于60%，得赋分的50%；满意度小于60%不得分。</t>
  </si>
  <si>
    <t>自评低于80分或完成值偏离目标值上30%的
原因分析及拟采取措施</t>
  </si>
  <si>
    <t>重大事项披露</t>
  </si>
  <si>
    <t>满分是指标设定分值，完成0%不得分。其中，计算完成比例时，正向指标的完成比例=（实际完成值/目标值）×100%，负向指标的完成比例=（目标值/实际完成值）×100%。</t>
  </si>
  <si>
    <t>满分是指标设定分值，完成0%不得分。其中，计算完成比例时，正向指标的完成比例=（实际完成值/目标值）×100%，负向指标的完成比例=（目标值/实际完成值）×101%。</t>
  </si>
  <si>
    <t>满分是指标设定分值，完成0%不得分。其中，计算完成比例时，正向指标的完成比例=（实际完成值/目标值）×100%，负向指标的完成比例=（目标值/实际完成值）×102%。</t>
  </si>
  <si>
    <t>满分是指标设定分值，完成0%不得分。其中，计算完成比例时，正向指标的完成比例=（实际完成值/目标值）×100%，负向指标的完成比例=（目标值/实际完成值）×103%。</t>
  </si>
  <si>
    <t>满分是指标设定分值，完成0%不得分。其中，计算完成比例时，正向指标的完成比例=（实际完成值/目标值）×100%，负向指标的完成比例=（目标值/实际完成值）×104%。</t>
  </si>
  <si>
    <r>
      <t>符合要求得满分，不符合要求得该项分值的1</t>
    </r>
    <r>
      <rPr>
        <sz val="10"/>
        <color rgb="FF000000"/>
        <rFont val="宋体"/>
        <family val="3"/>
        <charset val="134"/>
        <scheme val="minor"/>
      </rPr>
      <t>0%</t>
    </r>
    <phoneticPr fontId="15" type="noConversion"/>
  </si>
  <si>
    <r>
      <t>符合要求得满分，不符合要求得该项分值的11%</t>
    </r>
    <r>
      <rPr>
        <sz val="10"/>
        <color rgb="FF000000"/>
        <rFont val="宋体"/>
        <family val="3"/>
        <charset val="134"/>
        <scheme val="minor"/>
      </rPr>
      <t/>
    </r>
  </si>
  <si>
    <r>
      <t>符合要求得满分，不符合要求得该项分值的12%</t>
    </r>
    <r>
      <rPr>
        <sz val="10"/>
        <color rgb="FF000000"/>
        <rFont val="宋体"/>
        <family val="3"/>
        <charset val="134"/>
        <scheme val="minor"/>
      </rPr>
      <t/>
    </r>
  </si>
  <si>
    <r>
      <t>符合要求得满分，不符合要求得该项分值的13%</t>
    </r>
    <r>
      <rPr>
        <sz val="10"/>
        <color rgb="FF000000"/>
        <rFont val="宋体"/>
        <family val="3"/>
        <charset val="134"/>
        <scheme val="minor"/>
      </rPr>
      <t/>
    </r>
  </si>
  <si>
    <r>
      <t>符合要求得满分，不符合要求得该项分值的14%</t>
    </r>
    <r>
      <rPr>
        <sz val="10"/>
        <color rgb="FF000000"/>
        <rFont val="宋体"/>
        <family val="3"/>
        <charset val="134"/>
        <scheme val="minor"/>
      </rPr>
      <t/>
    </r>
  </si>
  <si>
    <r>
      <t>符合要求得满分，不符合要求得该项分值的15%</t>
    </r>
    <r>
      <rPr>
        <sz val="10"/>
        <color rgb="FF000000"/>
        <rFont val="宋体"/>
        <family val="3"/>
        <charset val="134"/>
        <scheme val="minor"/>
      </rPr>
      <t/>
    </r>
  </si>
  <si>
    <t>精准发力抓招商，加强宣传推介和项目调度，着力推进全区重点项目签约、落地和资金到账。</t>
    <phoneticPr fontId="15" type="noConversion"/>
  </si>
  <si>
    <t>新区全年实际利用外资14.49亿美元，总部项目引进25个，重点项目签约2次，推动外资项目设立223个，着力推进全区重点项目签约、落地和资金到账。</t>
    <phoneticPr fontId="15" type="noConversion"/>
  </si>
  <si>
    <t>财务联系人：房明</t>
    <phoneticPr fontId="15" type="noConversion"/>
  </si>
  <si>
    <t>联系电话：68978751</t>
    <phoneticPr fontId="15" type="noConversion"/>
  </si>
  <si>
    <t>项目联系人：房明</t>
    <phoneticPr fontId="15" type="noConversion"/>
  </si>
  <si>
    <t>有招商引资任务单位满意度</t>
    <phoneticPr fontId="15" type="noConversion"/>
  </si>
  <si>
    <t>1.数量指标公务接待数量正偏离30%以上。
原因：绩效目标设置方面，考虑疫情影响，指标设置过低。2021年疫情稳定，客商来区洽谈次数较多。
措施：吸取经验，合理设置绩效目标。
2.数量指标会议次数、公众号发布消息数量负偏离30%以上。
原因：招商中心成立独立预算单位，该数据只统计11月、12月完成情况。
措施：指标完成情况仅统计11.12月份完成情况。
3.成本指标三项均负偏离30%以上。
原因：招商中心成立独立预算单位，11月预算指标调整。
措施：指标完成情况仅统计11.12月份完成情况。
4.质量指标新区实际利用外资增长率正偏离超过30%
原因：主要由于客观条件影响该指标，由于2020年度疫情影响，对新区招商引资工作造成不确定因素增加，因此2021年该预算指标制定时参考上年实际情况采取了较为保守的设定原则，2021年由于新区疫情控制得力因此招商引资工作在较困难的情况下仍然取得了很大的提升，大大增强了新区竞争力。
措施：进一步完善指标制定依据，多方面综合考量，设置合理的指标值。
5.效益指标推动新区外资项目设立正偏离超过30%
原因：主要由于客观条件影响该指标，由于2020年度疫情影响，对新区招商引资工作造成不确定因素增加，因此2021年该预算指标制定时参考上年实际情况采取了较为保守的设定原则，2021年由于新区疫情控制得力因此招商引资工作在较困难的情况下仍然取得了很大的提升，大大增强了新区竞争力。
措施：进一步完善指标制定依据，多方面综合考量，设置合理的指标值。</t>
    <phoneticPr fontId="15" type="noConversion"/>
  </si>
  <si>
    <t>因区招商中心成立独立预算单位，2021年11月本项目159.575396元指标由区招商局调整至区招商中心。</t>
    <phoneticPr fontId="15" type="noConversion"/>
  </si>
</sst>
</file>

<file path=xl/styles.xml><?xml version="1.0" encoding="utf-8"?>
<styleSheet xmlns="http://schemas.openxmlformats.org/spreadsheetml/2006/main">
  <numFmts count="1">
    <numFmt numFmtId="176" formatCode="0.00_ "/>
  </numFmts>
  <fonts count="17">
    <font>
      <sz val="11"/>
      <color theme="1"/>
      <name val="宋体"/>
      <charset val="134"/>
      <scheme val="minor"/>
    </font>
    <font>
      <sz val="16"/>
      <color theme="1"/>
      <name val="黑体"/>
      <family val="3"/>
      <charset val="134"/>
    </font>
    <font>
      <sz val="20"/>
      <color theme="1"/>
      <name val="方正小标宋_GBK"/>
      <family val="4"/>
      <charset val="134"/>
    </font>
    <font>
      <sz val="14"/>
      <color theme="1"/>
      <name val="宋体"/>
      <family val="3"/>
      <charset val="134"/>
    </font>
    <font>
      <sz val="11"/>
      <color rgb="FF000000"/>
      <name val="宋体"/>
      <family val="3"/>
      <charset val="134"/>
      <scheme val="minor"/>
    </font>
    <font>
      <sz val="11"/>
      <color theme="1"/>
      <name val="宋体"/>
      <family val="3"/>
      <charset val="134"/>
      <scheme val="minor"/>
    </font>
    <font>
      <b/>
      <sz val="11"/>
      <color rgb="FF000000"/>
      <name val="Cambria"/>
      <family val="1"/>
    </font>
    <font>
      <sz val="10"/>
      <color rgb="FF000000"/>
      <name val="宋体"/>
      <family val="3"/>
      <charset val="134"/>
      <scheme val="minor"/>
    </font>
    <font>
      <sz val="11"/>
      <color rgb="FF000000"/>
      <name val="Cambria"/>
      <family val="1"/>
    </font>
    <font>
      <sz val="10"/>
      <color indexed="8"/>
      <name val="宋体"/>
      <family val="3"/>
      <charset val="134"/>
    </font>
    <font>
      <sz val="10"/>
      <color theme="1"/>
      <name val="宋体"/>
      <family val="3"/>
      <charset val="134"/>
      <scheme val="minor"/>
    </font>
    <font>
      <sz val="10"/>
      <color theme="1"/>
      <name val="宋体"/>
      <family val="3"/>
      <charset val="134"/>
      <scheme val="minor"/>
    </font>
    <font>
      <b/>
      <sz val="11"/>
      <color rgb="FF000000"/>
      <name val="宋体"/>
      <family val="3"/>
      <charset val="134"/>
      <scheme val="minor"/>
    </font>
    <font>
      <sz val="11"/>
      <color theme="0"/>
      <name val="宋体"/>
      <family val="3"/>
      <charset val="134"/>
      <scheme val="minor"/>
    </font>
    <font>
      <sz val="10"/>
      <name val="Arial"/>
      <family val="2"/>
    </font>
    <font>
      <sz val="9"/>
      <name val="宋体"/>
      <family val="3"/>
      <charset val="134"/>
      <scheme val="minor"/>
    </font>
    <font>
      <sz val="10"/>
      <color rgb="FF000000"/>
      <name val="宋体"/>
      <family val="3"/>
      <charset val="134"/>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0">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alignment vertical="center"/>
    </xf>
    <xf numFmtId="9" fontId="5" fillId="0" borderId="0" applyFont="0" applyFill="0" applyBorder="0" applyAlignment="0" applyProtection="0">
      <alignment vertical="center"/>
    </xf>
    <xf numFmtId="0" fontId="14" fillId="0" borderId="0"/>
  </cellStyleXfs>
  <cellXfs count="69">
    <xf numFmtId="0" fontId="0" fillId="0" borderId="0" xfId="0">
      <alignment vertical="center"/>
    </xf>
    <xf numFmtId="0" fontId="1" fillId="0" borderId="0" xfId="0" applyFont="1">
      <alignment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176" fontId="6" fillId="2" borderId="4" xfId="0" applyNumberFormat="1" applyFont="1" applyFill="1" applyBorder="1" applyAlignment="1">
      <alignment horizontal="right" vertical="center"/>
    </xf>
    <xf numFmtId="10" fontId="6" fillId="2" borderId="2" xfId="1" applyNumberFormat="1" applyFont="1" applyFill="1" applyBorder="1" applyAlignment="1">
      <alignment horizontal="center" vertical="center"/>
    </xf>
    <xf numFmtId="0" fontId="6" fillId="2" borderId="4" xfId="0" applyFont="1" applyFill="1" applyBorder="1" applyAlignment="1">
      <alignment horizontal="center" vertical="center" wrapText="1"/>
    </xf>
    <xf numFmtId="176" fontId="6" fillId="2" borderId="4" xfId="0" applyNumberFormat="1" applyFont="1" applyFill="1" applyBorder="1" applyAlignment="1">
      <alignment horizontal="center" vertical="center" wrapText="1"/>
    </xf>
    <xf numFmtId="0" fontId="7" fillId="0" borderId="4" xfId="0" applyFont="1" applyBorder="1" applyAlignment="1">
      <alignment vertical="center" wrapText="1"/>
    </xf>
    <xf numFmtId="176" fontId="8" fillId="0" borderId="4" xfId="0" applyNumberFormat="1" applyFont="1" applyBorder="1" applyAlignment="1">
      <alignment horizontal="right" vertical="center"/>
    </xf>
    <xf numFmtId="0" fontId="9" fillId="0" borderId="4" xfId="0" applyFont="1" applyFill="1" applyBorder="1" applyAlignment="1">
      <alignment horizontal="center" vertical="center" wrapText="1"/>
    </xf>
    <xf numFmtId="0" fontId="9" fillId="0" borderId="4" xfId="0" applyFont="1" applyFill="1" applyBorder="1" applyAlignment="1">
      <alignment vertical="center" wrapText="1"/>
    </xf>
    <xf numFmtId="0" fontId="7" fillId="0" borderId="4"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Fill="1" applyBorder="1" applyAlignment="1">
      <alignment vertical="center" wrapText="1"/>
    </xf>
    <xf numFmtId="0" fontId="0" fillId="0" borderId="0" xfId="0" applyBorder="1">
      <alignment vertical="center"/>
    </xf>
    <xf numFmtId="0" fontId="9" fillId="0" borderId="4" xfId="0" applyFont="1" applyFill="1" applyBorder="1" applyAlignment="1">
      <alignment vertical="center" wrapText="1"/>
    </xf>
    <xf numFmtId="31" fontId="9" fillId="0" borderId="2"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16" fillId="3" borderId="4" xfId="0" applyFont="1" applyFill="1" applyBorder="1" applyAlignment="1">
      <alignment vertical="center" wrapText="1"/>
    </xf>
    <xf numFmtId="9" fontId="9" fillId="3" borderId="2" xfId="0" applyNumberFormat="1" applyFont="1" applyFill="1" applyBorder="1" applyAlignment="1">
      <alignment horizontal="center" vertical="center" wrapText="1"/>
    </xf>
    <xf numFmtId="9" fontId="7" fillId="0" borderId="4" xfId="0" applyNumberFormat="1" applyFont="1" applyBorder="1" applyAlignment="1">
      <alignment vertical="center" wrapText="1"/>
    </xf>
    <xf numFmtId="10" fontId="7" fillId="3" borderId="4" xfId="0" applyNumberFormat="1" applyFont="1" applyFill="1" applyBorder="1" applyAlignment="1">
      <alignment vertical="center" wrapText="1"/>
    </xf>
    <xf numFmtId="0" fontId="7" fillId="3" borderId="4" xfId="0" applyFont="1" applyFill="1" applyBorder="1" applyAlignment="1">
      <alignmen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4" xfId="0" applyFont="1" applyBorder="1" applyAlignment="1">
      <alignment vertical="top" wrapText="1"/>
    </xf>
    <xf numFmtId="0" fontId="11" fillId="0" borderId="4" xfId="0" applyFont="1" applyBorder="1" applyAlignment="1">
      <alignment vertical="top"/>
    </xf>
    <xf numFmtId="0" fontId="10" fillId="0" borderId="2" xfId="0" applyFont="1" applyBorder="1" applyAlignment="1">
      <alignment vertical="center" wrapText="1"/>
    </xf>
    <xf numFmtId="0" fontId="10" fillId="0" borderId="5" xfId="0" applyFont="1" applyBorder="1" applyAlignment="1">
      <alignment vertical="center"/>
    </xf>
    <xf numFmtId="0" fontId="10" fillId="0" borderId="3" xfId="0" applyFont="1" applyBorder="1" applyAlignment="1">
      <alignment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center" vertical="center"/>
    </xf>
    <xf numFmtId="0" fontId="16" fillId="0" borderId="2"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2" fontId="4" fillId="0" borderId="4" xfId="0" applyNumberFormat="1" applyFont="1" applyBorder="1" applyAlignment="1">
      <alignment horizontal="center" vertical="center" wrapText="1"/>
    </xf>
    <xf numFmtId="2" fontId="12" fillId="2" borderId="4" xfId="0" applyNumberFormat="1" applyFont="1" applyFill="1" applyBorder="1" applyAlignment="1">
      <alignment horizontal="center" vertical="center" wrapTex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0" fillId="0" borderId="8" xfId="0" applyBorder="1" applyAlignment="1">
      <alignment horizontal="center" vertical="center"/>
    </xf>
    <xf numFmtId="0" fontId="0" fillId="0" borderId="9" xfId="0" applyBorder="1" applyAlignment="1">
      <alignment horizontal="center" vertical="center"/>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center" vertical="center" wrapText="1"/>
    </xf>
    <xf numFmtId="176" fontId="6" fillId="2" borderId="4" xfId="0" applyNumberFormat="1" applyFont="1" applyFill="1" applyBorder="1" applyAlignment="1">
      <alignment horizontal="center" vertical="center"/>
    </xf>
    <xf numFmtId="0" fontId="6" fillId="2" borderId="4" xfId="0" applyFont="1" applyFill="1" applyBorder="1" applyAlignment="1">
      <alignment horizontal="center" vertical="center"/>
    </xf>
    <xf numFmtId="0" fontId="4" fillId="0" borderId="2" xfId="0" applyFont="1" applyBorder="1" applyAlignment="1">
      <alignment horizontal="left" vertical="center" indent="1"/>
    </xf>
    <xf numFmtId="0" fontId="4" fillId="0" borderId="3" xfId="0" applyFont="1" applyBorder="1" applyAlignment="1">
      <alignment horizontal="left" vertical="center" inden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cellXfs>
  <cellStyles count="3">
    <cellStyle name="百分比" xfId="1" builtinId="5"/>
    <cellStyle name="常规" xfId="0" builtinId="0"/>
    <cellStyle name="常规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37"/>
  <sheetViews>
    <sheetView tabSelected="1" workbookViewId="0">
      <selection activeCell="C34" sqref="C34:J34"/>
    </sheetView>
  </sheetViews>
  <sheetFormatPr defaultColWidth="9" defaultRowHeight="13.5"/>
  <cols>
    <col min="1" max="1" width="10.625" customWidth="1"/>
    <col min="2" max="2" width="10.25" customWidth="1"/>
    <col min="3" max="3" width="24.625" customWidth="1"/>
    <col min="4" max="5" width="20.625" customWidth="1"/>
    <col min="6" max="6" width="11.625" customWidth="1"/>
    <col min="7" max="8" width="7.625" customWidth="1"/>
    <col min="9" max="9" width="9.625" customWidth="1"/>
    <col min="10" max="10" width="15.625" customWidth="1"/>
  </cols>
  <sheetData>
    <row r="1" spans="1:10" ht="20.25">
      <c r="A1" s="1" t="s">
        <v>0</v>
      </c>
    </row>
    <row r="2" spans="1:10" ht="27">
      <c r="A2" s="66" t="s">
        <v>1</v>
      </c>
      <c r="B2" s="66"/>
      <c r="C2" s="66"/>
      <c r="D2" s="66"/>
      <c r="E2" s="66"/>
      <c r="F2" s="66"/>
      <c r="G2" s="66"/>
      <c r="H2" s="66"/>
      <c r="I2" s="66"/>
      <c r="J2" s="66"/>
    </row>
    <row r="3" spans="1:10" ht="18" customHeight="1">
      <c r="A3" s="67" t="s">
        <v>2</v>
      </c>
      <c r="B3" s="67"/>
      <c r="C3" s="67"/>
      <c r="D3" s="67"/>
      <c r="E3" s="67"/>
      <c r="F3" s="67"/>
      <c r="G3" s="67"/>
      <c r="H3" s="67"/>
      <c r="I3" s="67"/>
      <c r="J3" s="67"/>
    </row>
    <row r="4" spans="1:10" ht="24" customHeight="1">
      <c r="A4" s="68" t="s">
        <v>107</v>
      </c>
      <c r="B4" s="68"/>
      <c r="C4" s="68"/>
      <c r="D4" s="68" t="s">
        <v>106</v>
      </c>
      <c r="E4" s="68"/>
      <c r="F4" s="68" t="s">
        <v>105</v>
      </c>
      <c r="G4" s="68"/>
      <c r="H4" s="68"/>
      <c r="I4" s="68" t="s">
        <v>106</v>
      </c>
      <c r="J4" s="68"/>
    </row>
    <row r="5" spans="1:10" ht="18" customHeight="1">
      <c r="A5" s="61" t="s">
        <v>3</v>
      </c>
      <c r="B5" s="62"/>
      <c r="C5" s="63" t="s">
        <v>4</v>
      </c>
      <c r="D5" s="64"/>
      <c r="E5" s="2" t="s">
        <v>5</v>
      </c>
      <c r="F5" s="63" t="s">
        <v>6</v>
      </c>
      <c r="G5" s="65"/>
      <c r="H5" s="65"/>
      <c r="I5" s="65"/>
      <c r="J5" s="64"/>
    </row>
    <row r="6" spans="1:10" ht="18" customHeight="1">
      <c r="A6" s="61" t="s">
        <v>7</v>
      </c>
      <c r="B6" s="62"/>
      <c r="C6" s="63" t="s">
        <v>6</v>
      </c>
      <c r="D6" s="64"/>
      <c r="E6" s="2" t="s">
        <v>8</v>
      </c>
      <c r="F6" s="63" t="s">
        <v>6</v>
      </c>
      <c r="G6" s="65"/>
      <c r="H6" s="65"/>
      <c r="I6" s="65"/>
      <c r="J6" s="64"/>
    </row>
    <row r="7" spans="1:10" ht="18" customHeight="1">
      <c r="A7" s="52" t="s">
        <v>9</v>
      </c>
      <c r="B7" s="53"/>
      <c r="C7" s="3" t="s">
        <v>10</v>
      </c>
      <c r="D7" s="4" t="s">
        <v>11</v>
      </c>
      <c r="E7" s="4" t="s">
        <v>12</v>
      </c>
      <c r="F7" s="5" t="s">
        <v>13</v>
      </c>
      <c r="G7" s="3" t="s">
        <v>14</v>
      </c>
      <c r="H7" s="3" t="s">
        <v>15</v>
      </c>
      <c r="I7" s="54" t="s">
        <v>16</v>
      </c>
      <c r="J7" s="55"/>
    </row>
    <row r="8" spans="1:10" ht="18" customHeight="1">
      <c r="A8" s="52" t="s">
        <v>17</v>
      </c>
      <c r="B8" s="53"/>
      <c r="C8" s="6">
        <f>C9+C10+C11</f>
        <v>0</v>
      </c>
      <c r="D8" s="6">
        <f t="shared" ref="D8:E8" si="0">D9+D10+D11</f>
        <v>159.57539600000001</v>
      </c>
      <c r="E8" s="6">
        <f t="shared" si="0"/>
        <v>139.32390799999999</v>
      </c>
      <c r="F8" s="7">
        <f>IF(E8=0,0,E8/D8)</f>
        <v>0.87309141316497174</v>
      </c>
      <c r="G8" s="8">
        <v>10</v>
      </c>
      <c r="H8" s="9">
        <f>10*F8</f>
        <v>8.7309141316497172</v>
      </c>
      <c r="I8" s="58" t="s">
        <v>18</v>
      </c>
      <c r="J8" s="59">
        <f>H8+SUM(H16:H33)</f>
        <v>98.730914131649712</v>
      </c>
    </row>
    <row r="9" spans="1:10" ht="18" customHeight="1">
      <c r="A9" s="56" t="s">
        <v>19</v>
      </c>
      <c r="B9" s="57"/>
      <c r="C9" s="11"/>
      <c r="D9" s="21">
        <v>159.57539600000001</v>
      </c>
      <c r="E9" s="11">
        <v>139.32390799999999</v>
      </c>
      <c r="F9" s="7">
        <f>IF(E9=0,0,E9/D9)</f>
        <v>0.87309141316497174</v>
      </c>
      <c r="G9" s="2" t="s">
        <v>20</v>
      </c>
      <c r="H9" s="2" t="s">
        <v>20</v>
      </c>
      <c r="I9" s="58"/>
      <c r="J9" s="60"/>
    </row>
    <row r="10" spans="1:10" ht="18" customHeight="1">
      <c r="A10" s="41" t="s">
        <v>21</v>
      </c>
      <c r="B10" s="42"/>
      <c r="C10" s="11"/>
      <c r="D10" s="11"/>
      <c r="E10" s="11"/>
      <c r="F10" s="7">
        <f t="shared" ref="F10:F11" si="1">IF(E10=0,0,E10/D10)</f>
        <v>0</v>
      </c>
      <c r="G10" s="2" t="s">
        <v>20</v>
      </c>
      <c r="H10" s="2" t="s">
        <v>20</v>
      </c>
      <c r="I10" s="50" t="s">
        <v>22</v>
      </c>
      <c r="J10" s="51" t="str">
        <f>IF(J8&gt;=90,"优",IF(J8&gt;=80,"良",IF(J8&gt;=70,"中",IF(J8&gt;=60,"次",IF(J8=0,"自动评级","差")))))</f>
        <v>优</v>
      </c>
    </row>
    <row r="11" spans="1:10" ht="18" customHeight="1">
      <c r="A11" s="41" t="s">
        <v>23</v>
      </c>
      <c r="B11" s="42"/>
      <c r="C11" s="11"/>
      <c r="D11" s="11"/>
      <c r="E11" s="11"/>
      <c r="F11" s="7">
        <f t="shared" si="1"/>
        <v>0</v>
      </c>
      <c r="G11" s="2" t="s">
        <v>20</v>
      </c>
      <c r="H11" s="2" t="s">
        <v>20</v>
      </c>
      <c r="I11" s="50"/>
      <c r="J11" s="51"/>
    </row>
    <row r="12" spans="1:10" ht="18" customHeight="1">
      <c r="A12" s="38" t="s">
        <v>24</v>
      </c>
      <c r="B12" s="43" t="s">
        <v>25</v>
      </c>
      <c r="C12" s="44"/>
      <c r="D12" s="45"/>
      <c r="E12" s="29" t="s">
        <v>26</v>
      </c>
      <c r="F12" s="46"/>
      <c r="G12" s="46"/>
      <c r="H12" s="46"/>
      <c r="I12" s="46"/>
      <c r="J12" s="30"/>
    </row>
    <row r="13" spans="1:10" ht="60" customHeight="1">
      <c r="A13" s="39"/>
      <c r="B13" s="47" t="s">
        <v>103</v>
      </c>
      <c r="C13" s="48"/>
      <c r="D13" s="49"/>
      <c r="E13" s="47" t="s">
        <v>104</v>
      </c>
      <c r="F13" s="48"/>
      <c r="G13" s="48"/>
      <c r="H13" s="48"/>
      <c r="I13" s="48"/>
      <c r="J13" s="49"/>
    </row>
    <row r="14" spans="1:10" ht="15" customHeight="1">
      <c r="A14" s="38" t="s">
        <v>27</v>
      </c>
      <c r="B14" s="38" t="s">
        <v>28</v>
      </c>
      <c r="C14" s="38" t="s">
        <v>29</v>
      </c>
      <c r="D14" s="38" t="s">
        <v>30</v>
      </c>
      <c r="E14" s="38" t="s">
        <v>31</v>
      </c>
      <c r="F14" s="38" t="s">
        <v>32</v>
      </c>
      <c r="G14" s="40" t="s">
        <v>14</v>
      </c>
      <c r="H14" s="40" t="s">
        <v>15</v>
      </c>
      <c r="I14" s="29" t="s">
        <v>33</v>
      </c>
      <c r="J14" s="30"/>
    </row>
    <row r="15" spans="1:10" ht="15" customHeight="1">
      <c r="A15" s="39"/>
      <c r="B15" s="39"/>
      <c r="C15" s="39"/>
      <c r="D15" s="39"/>
      <c r="E15" s="39"/>
      <c r="F15" s="39"/>
      <c r="G15" s="40"/>
      <c r="H15" s="40"/>
      <c r="I15" s="3" t="s">
        <v>34</v>
      </c>
      <c r="J15" s="3" t="s">
        <v>35</v>
      </c>
    </row>
    <row r="16" spans="1:10" ht="27.95" customHeight="1">
      <c r="A16" s="12" t="s">
        <v>36</v>
      </c>
      <c r="B16" s="12" t="s">
        <v>37</v>
      </c>
      <c r="C16" s="15" t="s">
        <v>38</v>
      </c>
      <c r="D16" s="16" t="s">
        <v>39</v>
      </c>
      <c r="E16" s="10">
        <v>26</v>
      </c>
      <c r="F16" s="14" t="s">
        <v>40</v>
      </c>
      <c r="G16" s="11">
        <v>3</v>
      </c>
      <c r="H16" s="11">
        <v>3</v>
      </c>
      <c r="I16" s="18" t="s">
        <v>41</v>
      </c>
      <c r="J16" s="10" t="s">
        <v>42</v>
      </c>
    </row>
    <row r="17" spans="1:10" ht="27.95" customHeight="1">
      <c r="A17" s="12" t="s">
        <v>36</v>
      </c>
      <c r="B17" s="12" t="s">
        <v>37</v>
      </c>
      <c r="C17" s="15" t="s">
        <v>43</v>
      </c>
      <c r="D17" s="16" t="s">
        <v>44</v>
      </c>
      <c r="E17" s="10">
        <v>2</v>
      </c>
      <c r="F17" s="14" t="s">
        <v>40</v>
      </c>
      <c r="G17" s="11">
        <v>4</v>
      </c>
      <c r="H17" s="11">
        <v>4</v>
      </c>
      <c r="I17" s="18" t="s">
        <v>41</v>
      </c>
      <c r="J17" s="10" t="s">
        <v>42</v>
      </c>
    </row>
    <row r="18" spans="1:10" ht="27.95" customHeight="1">
      <c r="A18" s="12" t="s">
        <v>36</v>
      </c>
      <c r="B18" s="12" t="s">
        <v>37</v>
      </c>
      <c r="C18" s="15" t="s">
        <v>45</v>
      </c>
      <c r="D18" s="16" t="s">
        <v>46</v>
      </c>
      <c r="E18" s="10">
        <v>2</v>
      </c>
      <c r="F18" s="14" t="s">
        <v>40</v>
      </c>
      <c r="G18" s="11">
        <v>5</v>
      </c>
      <c r="H18" s="11">
        <v>5</v>
      </c>
      <c r="I18" s="18" t="s">
        <v>41</v>
      </c>
      <c r="J18" s="10" t="s">
        <v>42</v>
      </c>
    </row>
    <row r="19" spans="1:10" ht="27.95" customHeight="1">
      <c r="A19" s="12" t="s">
        <v>36</v>
      </c>
      <c r="B19" s="12" t="s">
        <v>37</v>
      </c>
      <c r="C19" s="15" t="s">
        <v>47</v>
      </c>
      <c r="D19" s="16" t="s">
        <v>48</v>
      </c>
      <c r="E19" s="23">
        <v>52</v>
      </c>
      <c r="F19" s="14" t="s">
        <v>40</v>
      </c>
      <c r="G19" s="11">
        <v>3</v>
      </c>
      <c r="H19" s="11">
        <v>3</v>
      </c>
      <c r="I19" s="18" t="s">
        <v>49</v>
      </c>
      <c r="J19" s="19" t="s">
        <v>92</v>
      </c>
    </row>
    <row r="20" spans="1:10" ht="27.95" customHeight="1">
      <c r="A20" s="12" t="s">
        <v>36</v>
      </c>
      <c r="B20" s="12" t="s">
        <v>37</v>
      </c>
      <c r="C20" s="15" t="s">
        <v>50</v>
      </c>
      <c r="D20" s="16" t="s">
        <v>51</v>
      </c>
      <c r="E20" s="10">
        <v>30</v>
      </c>
      <c r="F20" s="14" t="s">
        <v>52</v>
      </c>
      <c r="G20" s="11">
        <v>2</v>
      </c>
      <c r="H20" s="11">
        <v>2</v>
      </c>
      <c r="I20" s="18" t="s">
        <v>49</v>
      </c>
      <c r="J20" s="19" t="s">
        <v>93</v>
      </c>
    </row>
    <row r="21" spans="1:10" ht="27.95" customHeight="1">
      <c r="A21" s="12" t="s">
        <v>36</v>
      </c>
      <c r="B21" s="12" t="s">
        <v>37</v>
      </c>
      <c r="C21" s="15" t="s">
        <v>53</v>
      </c>
      <c r="D21" s="16" t="s">
        <v>54</v>
      </c>
      <c r="E21" s="10" t="s">
        <v>55</v>
      </c>
      <c r="F21" s="14" t="s">
        <v>56</v>
      </c>
      <c r="G21" s="11">
        <v>5</v>
      </c>
      <c r="H21" s="11">
        <v>5</v>
      </c>
      <c r="I21" s="18" t="s">
        <v>49</v>
      </c>
      <c r="J21" s="19" t="s">
        <v>94</v>
      </c>
    </row>
    <row r="22" spans="1:10" ht="27.95" customHeight="1">
      <c r="A22" s="12" t="s">
        <v>36</v>
      </c>
      <c r="B22" s="12" t="s">
        <v>37</v>
      </c>
      <c r="C22" s="15" t="s">
        <v>57</v>
      </c>
      <c r="D22" s="16" t="s">
        <v>58</v>
      </c>
      <c r="E22" s="10">
        <v>286</v>
      </c>
      <c r="F22" s="14" t="s">
        <v>40</v>
      </c>
      <c r="G22" s="11">
        <v>4</v>
      </c>
      <c r="H22" s="11">
        <v>4</v>
      </c>
      <c r="I22" s="18" t="s">
        <v>49</v>
      </c>
      <c r="J22" s="19" t="s">
        <v>95</v>
      </c>
    </row>
    <row r="23" spans="1:10" ht="27.95" customHeight="1">
      <c r="A23" s="12" t="s">
        <v>36</v>
      </c>
      <c r="B23" s="12" t="s">
        <v>59</v>
      </c>
      <c r="C23" s="15" t="s">
        <v>60</v>
      </c>
      <c r="D23" s="25" t="s">
        <v>61</v>
      </c>
      <c r="E23" s="27">
        <v>0.15909999999999999</v>
      </c>
      <c r="F23" s="14" t="s">
        <v>56</v>
      </c>
      <c r="G23" s="11">
        <v>2</v>
      </c>
      <c r="H23" s="11">
        <v>2</v>
      </c>
      <c r="I23" s="18" t="s">
        <v>49</v>
      </c>
      <c r="J23" s="19" t="s">
        <v>96</v>
      </c>
    </row>
    <row r="24" spans="1:10" ht="27.95" customHeight="1">
      <c r="A24" s="12" t="s">
        <v>36</v>
      </c>
      <c r="B24" s="12" t="s">
        <v>59</v>
      </c>
      <c r="C24" s="15" t="s">
        <v>62</v>
      </c>
      <c r="D24" s="16" t="s">
        <v>63</v>
      </c>
      <c r="E24" s="10" t="s">
        <v>63</v>
      </c>
      <c r="F24" s="14" t="s">
        <v>64</v>
      </c>
      <c r="G24" s="11">
        <v>3</v>
      </c>
      <c r="H24" s="11">
        <v>3</v>
      </c>
      <c r="I24" s="18" t="s">
        <v>41</v>
      </c>
      <c r="J24" s="24" t="s">
        <v>97</v>
      </c>
    </row>
    <row r="25" spans="1:10" ht="27.95" customHeight="1">
      <c r="A25" s="12" t="s">
        <v>36</v>
      </c>
      <c r="B25" s="12" t="s">
        <v>59</v>
      </c>
      <c r="C25" s="15" t="s">
        <v>65</v>
      </c>
      <c r="D25" s="16" t="s">
        <v>66</v>
      </c>
      <c r="E25" s="10">
        <v>5</v>
      </c>
      <c r="F25" s="14" t="s">
        <v>40</v>
      </c>
      <c r="G25" s="11">
        <v>3</v>
      </c>
      <c r="H25" s="11">
        <v>3</v>
      </c>
      <c r="I25" s="18" t="s">
        <v>41</v>
      </c>
      <c r="J25" s="24" t="s">
        <v>98</v>
      </c>
    </row>
    <row r="26" spans="1:10" ht="27.95" customHeight="1">
      <c r="A26" s="12" t="s">
        <v>36</v>
      </c>
      <c r="B26" s="12" t="s">
        <v>67</v>
      </c>
      <c r="C26" s="15" t="s">
        <v>68</v>
      </c>
      <c r="D26" s="22">
        <v>44561</v>
      </c>
      <c r="E26" s="22">
        <v>44561</v>
      </c>
      <c r="F26" s="14" t="s">
        <v>64</v>
      </c>
      <c r="G26" s="11">
        <v>2</v>
      </c>
      <c r="H26" s="11">
        <v>2</v>
      </c>
      <c r="I26" s="18" t="s">
        <v>41</v>
      </c>
      <c r="J26" s="24" t="s">
        <v>99</v>
      </c>
    </row>
    <row r="27" spans="1:10" ht="27.95" customHeight="1">
      <c r="A27" s="12" t="s">
        <v>36</v>
      </c>
      <c r="B27" s="12" t="s">
        <v>69</v>
      </c>
      <c r="C27" s="15" t="s">
        <v>70</v>
      </c>
      <c r="D27" s="16" t="s">
        <v>71</v>
      </c>
      <c r="E27" s="10">
        <v>46.99</v>
      </c>
      <c r="F27" s="14" t="s">
        <v>52</v>
      </c>
      <c r="G27" s="11">
        <v>3</v>
      </c>
      <c r="H27" s="11">
        <v>3</v>
      </c>
      <c r="I27" s="18" t="s">
        <v>41</v>
      </c>
      <c r="J27" s="24" t="s">
        <v>100</v>
      </c>
    </row>
    <row r="28" spans="1:10" ht="27.95" customHeight="1">
      <c r="A28" s="12" t="s">
        <v>36</v>
      </c>
      <c r="B28" s="12" t="s">
        <v>69</v>
      </c>
      <c r="C28" s="15" t="s">
        <v>72</v>
      </c>
      <c r="D28" s="16" t="s">
        <v>73</v>
      </c>
      <c r="E28" s="10">
        <v>35.07</v>
      </c>
      <c r="F28" s="14" t="s">
        <v>52</v>
      </c>
      <c r="G28" s="11">
        <v>3</v>
      </c>
      <c r="H28" s="11">
        <v>3</v>
      </c>
      <c r="I28" s="18" t="s">
        <v>41</v>
      </c>
      <c r="J28" s="24" t="s">
        <v>101</v>
      </c>
    </row>
    <row r="29" spans="1:10" ht="27.95" customHeight="1">
      <c r="A29" s="12" t="s">
        <v>36</v>
      </c>
      <c r="B29" s="12" t="s">
        <v>69</v>
      </c>
      <c r="C29" s="15" t="s">
        <v>74</v>
      </c>
      <c r="D29" s="16" t="s">
        <v>75</v>
      </c>
      <c r="E29" s="10">
        <v>8.7100000000000009</v>
      </c>
      <c r="F29" s="14" t="s">
        <v>52</v>
      </c>
      <c r="G29" s="11">
        <v>8</v>
      </c>
      <c r="H29" s="11">
        <v>8</v>
      </c>
      <c r="I29" s="18" t="s">
        <v>41</v>
      </c>
      <c r="J29" s="24" t="s">
        <v>102</v>
      </c>
    </row>
    <row r="30" spans="1:10" ht="27.95" customHeight="1">
      <c r="A30" s="12" t="s">
        <v>76</v>
      </c>
      <c r="B30" s="12" t="s">
        <v>77</v>
      </c>
      <c r="C30" s="15" t="s">
        <v>78</v>
      </c>
      <c r="D30" s="16" t="s">
        <v>79</v>
      </c>
      <c r="E30" s="28">
        <v>223</v>
      </c>
      <c r="F30" s="14" t="s">
        <v>56</v>
      </c>
      <c r="G30" s="11">
        <v>10</v>
      </c>
      <c r="H30" s="11">
        <v>10</v>
      </c>
      <c r="I30" s="18" t="s">
        <v>49</v>
      </c>
      <c r="J30" s="19" t="s">
        <v>96</v>
      </c>
    </row>
    <row r="31" spans="1:10" ht="27.95" customHeight="1">
      <c r="A31" s="12" t="s">
        <v>76</v>
      </c>
      <c r="B31" s="12" t="s">
        <v>77</v>
      </c>
      <c r="C31" s="15" t="s">
        <v>80</v>
      </c>
      <c r="D31" s="16" t="s">
        <v>81</v>
      </c>
      <c r="E31" s="10">
        <v>25</v>
      </c>
      <c r="F31" s="14" t="s">
        <v>40</v>
      </c>
      <c r="G31" s="11">
        <v>10</v>
      </c>
      <c r="H31" s="11">
        <v>10</v>
      </c>
      <c r="I31" s="18" t="s">
        <v>49</v>
      </c>
      <c r="J31" s="19" t="s">
        <v>96</v>
      </c>
    </row>
    <row r="32" spans="1:10" ht="27.95" customHeight="1">
      <c r="A32" s="12" t="s">
        <v>76</v>
      </c>
      <c r="B32" s="12" t="s">
        <v>82</v>
      </c>
      <c r="C32" s="13" t="s">
        <v>83</v>
      </c>
      <c r="D32" s="12" t="s">
        <v>84</v>
      </c>
      <c r="E32" s="10">
        <v>1</v>
      </c>
      <c r="F32" s="14" t="s">
        <v>64</v>
      </c>
      <c r="G32" s="11">
        <v>10</v>
      </c>
      <c r="H32" s="11">
        <v>10</v>
      </c>
      <c r="I32" s="18" t="s">
        <v>41</v>
      </c>
      <c r="J32" s="10" t="s">
        <v>42</v>
      </c>
    </row>
    <row r="33" spans="1:16" ht="27.95" customHeight="1">
      <c r="A33" s="12" t="s">
        <v>85</v>
      </c>
      <c r="B33" s="12" t="s">
        <v>86</v>
      </c>
      <c r="C33" s="21" t="s">
        <v>108</v>
      </c>
      <c r="D33" s="17" t="s">
        <v>87</v>
      </c>
      <c r="E33" s="26">
        <v>0.9</v>
      </c>
      <c r="F33" s="14" t="s">
        <v>64</v>
      </c>
      <c r="G33" s="11">
        <v>10</v>
      </c>
      <c r="H33" s="11">
        <v>10</v>
      </c>
      <c r="I33" s="18" t="s">
        <v>88</v>
      </c>
      <c r="J33" s="19" t="s">
        <v>89</v>
      </c>
      <c r="K33" s="20"/>
      <c r="L33" s="20"/>
      <c r="M33" s="20"/>
      <c r="N33" s="20"/>
      <c r="O33" s="20"/>
      <c r="P33" s="20"/>
    </row>
    <row r="34" spans="1:16" ht="213" customHeight="1">
      <c r="A34" s="31" t="s">
        <v>90</v>
      </c>
      <c r="B34" s="32"/>
      <c r="C34" s="33" t="s">
        <v>109</v>
      </c>
      <c r="D34" s="34"/>
      <c r="E34" s="34"/>
      <c r="F34" s="34"/>
      <c r="G34" s="34"/>
      <c r="H34" s="34"/>
      <c r="I34" s="34"/>
      <c r="J34" s="34"/>
      <c r="K34" s="20"/>
      <c r="L34" s="20"/>
      <c r="M34" s="20"/>
      <c r="N34" s="20"/>
      <c r="O34" s="20"/>
      <c r="P34" s="20"/>
    </row>
    <row r="35" spans="1:16" ht="27" customHeight="1">
      <c r="A35" s="31" t="s">
        <v>91</v>
      </c>
      <c r="B35" s="32"/>
      <c r="C35" s="35" t="s">
        <v>110</v>
      </c>
      <c r="D35" s="36"/>
      <c r="E35" s="36"/>
      <c r="F35" s="36"/>
      <c r="G35" s="36"/>
      <c r="H35" s="36"/>
      <c r="I35" s="36"/>
      <c r="J35" s="37"/>
      <c r="K35" s="20"/>
      <c r="L35" s="20"/>
      <c r="M35" s="20"/>
      <c r="N35" s="20"/>
      <c r="O35" s="20"/>
      <c r="P35" s="20"/>
    </row>
    <row r="36" spans="1:16">
      <c r="K36" s="20"/>
      <c r="L36" s="20"/>
      <c r="M36" s="20"/>
      <c r="N36" s="20"/>
      <c r="O36" s="20"/>
      <c r="P36" s="20"/>
    </row>
    <row r="37" spans="1:16">
      <c r="K37" s="20"/>
      <c r="L37" s="20"/>
      <c r="M37" s="20"/>
      <c r="N37" s="20"/>
      <c r="O37" s="20"/>
      <c r="P37" s="20"/>
    </row>
  </sheetData>
  <mergeCells count="40">
    <mergeCell ref="A2:J2"/>
    <mergeCell ref="A3:J3"/>
    <mergeCell ref="A4:C4"/>
    <mergeCell ref="D4:E4"/>
    <mergeCell ref="F4:H4"/>
    <mergeCell ref="I4:J4"/>
    <mergeCell ref="A5:B5"/>
    <mergeCell ref="C5:D5"/>
    <mergeCell ref="F5:J5"/>
    <mergeCell ref="A6:B6"/>
    <mergeCell ref="C6:D6"/>
    <mergeCell ref="F6:J6"/>
    <mergeCell ref="A7:B7"/>
    <mergeCell ref="I7:J7"/>
    <mergeCell ref="A8:B8"/>
    <mergeCell ref="A9:B9"/>
    <mergeCell ref="A10:B10"/>
    <mergeCell ref="I8:I9"/>
    <mergeCell ref="J8:J9"/>
    <mergeCell ref="A11:B11"/>
    <mergeCell ref="B12:D12"/>
    <mergeCell ref="E12:J12"/>
    <mergeCell ref="B13:D13"/>
    <mergeCell ref="E13:J13"/>
    <mergeCell ref="A12:A13"/>
    <mergeCell ref="I10:I11"/>
    <mergeCell ref="J10:J11"/>
    <mergeCell ref="I14:J14"/>
    <mergeCell ref="A34:B34"/>
    <mergeCell ref="C34:J34"/>
    <mergeCell ref="A35:B35"/>
    <mergeCell ref="C35:J35"/>
    <mergeCell ref="A14:A15"/>
    <mergeCell ref="B14:B15"/>
    <mergeCell ref="C14:C15"/>
    <mergeCell ref="D14:D15"/>
    <mergeCell ref="E14:E15"/>
    <mergeCell ref="F14:F15"/>
    <mergeCell ref="G14:G15"/>
    <mergeCell ref="H14:H15"/>
  </mergeCells>
  <phoneticPr fontId="15" type="noConversion"/>
  <dataValidations count="8">
    <dataValidation type="custom" showInputMessage="1" showErrorMessage="1" errorTitle="温馨提示：" error="请检查左侧的“全年预算数”是否填数！“全年执行数”不能大于“全年预算数”！两者都不能小于0！“全年预算数”反映“年初预算数”经过调增、调减后的当年预算：&#10;&#10;若年初预算未调整，“全年预算数”=“年初预算数”；若年初项目调整了金额，两者可不相等；若是年内新增项目，无“年初预算数”，但有“全年预算数”。" sqref="E9">
      <formula1>AND(D9&gt;0,E9&gt;0,E9&lt;=D9)</formula1>
    </dataValidation>
    <dataValidation type="custom" allowBlank="1" showInputMessage="1" showErrorMessage="1" errorTitle="温馨提示：" error="产出指标的所有三级指标所赋分值之和，不能超过50分！&#10;&#10;效益指标的所有三级指标所赋分值之和，不能超过30分！&#10;&#10;满意度指标的所有三级指标所赋分值之和，不能超过10分！&#10;&#10;请检查分值设置和指标名称使用。" sqref="G16:G33 H16:H29">
      <formula1>AND(SUMIF(A:A,"产出指标",G:G)&lt;=50,SUMIF(A:A,"效益指标",G:G)&lt;=30,SUMIF(A:A,"满意度指标",G:G)&lt;=10)</formula1>
    </dataValidation>
    <dataValidation type="list" allowBlank="1" showInputMessage="1" showErrorMessage="1" sqref="A16:A33">
      <formula1>"产出指标,效益指标,满意度指标"</formula1>
    </dataValidation>
    <dataValidation type="list" allowBlank="1" showInputMessage="1" showErrorMessage="1" sqref="B16:B33">
      <formula1>"数量指标,质量指标,时效指标,成本指标,经济效益,社会效益,生态效益,可持续影响,受益对象,服务对象,社会公众"</formula1>
    </dataValidation>
    <dataValidation type="custom" allowBlank="1" showInputMessage="1" showErrorMessage="1" errorTitle="温馨提示：" error="请先给指标的“分值”赋分，且“得分”不能高于“分值”！" sqref="H30:H33">
      <formula1>INDIRECT("H"&amp;ROW())&lt;=INDIRECT("G"&amp;ROW())</formula1>
    </dataValidation>
    <dataValidation type="custom" showInputMessage="1" showErrorMessage="1" errorTitle="温馨提示：" error="请检查左侧的“全年预算数”是否填数！且“全年执行数”不能大于“全年预算数”！“全年预算数”反映“年初预算数”经过调增、调减后的当年预算：&#10;&#10;年初预算未调整，“全年预算数”=“年初预算数”；年初项目调整了金额，两者可不相等；年内新增项目，无“年初预算数”，但有“全年预算数”。" sqref="E10:E11">
      <formula1>AND(D10&gt;0,E10&gt;0,E10&lt;=D10)</formula1>
    </dataValidation>
    <dataValidation type="list" allowBlank="1" showInputMessage="1" showErrorMessage="1" sqref="F16:F33">
      <formula1>"正式资料,工作资料,原始凭据,说明材料"</formula1>
    </dataValidation>
    <dataValidation type="list" allowBlank="1" showInputMessage="1" showErrorMessage="1" sqref="I16:I33">
      <formula1>"判断赋分法,简单比例法,门槛比例法,区间赋分法,分级分档法,行业考评法,其他方法"</formula1>
    </dataValidation>
  </dataValidations>
  <printOptions horizontalCentered="1"/>
  <pageMargins left="0.43307086614173201" right="0.43307086614173201" top="0.39370078740157499" bottom="0.39370078740157499" header="0.31496062992126" footer="0.196850393700787"/>
  <pageSetup paperSize="9"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招商中心工作经费</vt:lpstr>
      <vt:lpstr>招商中心工作经费!Print_Titles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微软用户</cp:lastModifiedBy>
  <cp:lastPrinted>2022-02-19T02:33:00Z</cp:lastPrinted>
  <dcterms:created xsi:type="dcterms:W3CDTF">2019-07-08T16:04:00Z</dcterms:created>
  <dcterms:modified xsi:type="dcterms:W3CDTF">2022-07-18T10:35:04Z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