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00 - 预算批复封面" sheetId="1" r:id="rId1"/>
    <sheet name="01 - 收支预算总表" sheetId="2" r:id="rId2"/>
    <sheet name="02 - 收入预算总表" sheetId="3" r:id="rId3"/>
    <sheet name="03 - 支出预算总表" sheetId="4" r:id="rId4"/>
    <sheet name="04 - 财政拨款收支预算表" sheetId="5" r:id="rId5"/>
    <sheet name="05 - 一般公共预算支出表" sheetId="6" r:id="rId6"/>
    <sheet name="06-一般公共预算财政拨款基本支出表（部门经济分类）" sheetId="10" r:id="rId7"/>
    <sheet name="07-一般公共预算财政拨款基本支出表（政府经济分类）" sheetId="11" r:id="rId8"/>
    <sheet name="08 - 政府性基金预算支出表" sheetId="8" r:id="rId9"/>
    <sheet name="09 - 部门预算财政拨款三公经费支出表" sheetId="9" r:id="rId10"/>
  </sheets>
  <calcPr calcId="144525" concurrentCalc="0"/>
</workbook>
</file>

<file path=xl/sharedStrings.xml><?xml version="1.0" encoding="utf-8"?>
<sst xmlns="http://schemas.openxmlformats.org/spreadsheetml/2006/main" count="381" uniqueCount="184">
  <si>
    <t>单位预算批复表</t>
  </si>
  <si>
    <t>二〇二五年三月</t>
  </si>
  <si>
    <t>单位预算批复表1</t>
  </si>
  <si>
    <t>收支预算总表</t>
  </si>
  <si>
    <t>单位：青岛经济技术开发区管理委员会</t>
  </si>
  <si>
    <t>单位：万元</t>
  </si>
  <si>
    <t>收      入</t>
  </si>
  <si>
    <t>支      出</t>
  </si>
  <si>
    <t>项    目</t>
  </si>
  <si>
    <t>预算数</t>
  </si>
  <si>
    <t>一、财政拨款收入</t>
  </si>
  <si>
    <t>一、一般公共服务支出</t>
  </si>
  <si>
    <t xml:space="preserve">  一般公共预算拨款收入</t>
  </si>
  <si>
    <t>二、外交支出</t>
  </si>
  <si>
    <t xml:space="preserve">  政府性基金预算拨款收入</t>
  </si>
  <si>
    <t>三、国防支出</t>
  </si>
  <si>
    <t xml:space="preserve">  国有资本经营预算拨款收入</t>
  </si>
  <si>
    <t>四、公共安全支出</t>
  </si>
  <si>
    <t>二、财政专户管理资金收入</t>
  </si>
  <si>
    <t>五、教育支出</t>
  </si>
  <si>
    <t>三、事业收入（不含教育收费）</t>
  </si>
  <si>
    <t>六、科学技术支出</t>
  </si>
  <si>
    <t>四、事业单位经营收入</t>
  </si>
  <si>
    <t>七、文化旅游体育与传媒支出</t>
  </si>
  <si>
    <t>五、其他收入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</si>
  <si>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</si>
  <si>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</si>
  <si>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</si>
  <si>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</si>
  <si>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</si>
  <si>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</si>
  <si>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</si>
  <si>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</si>
  <si>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</si>
  <si>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</si>
  <si>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</si>
  <si>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</si>
  <si>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</si>
  <si>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</si>
  <si>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</si>
  <si>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</si>
  <si>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本年收入合计</t>
  </si>
  <si>
    <t>本年支出合计</t>
  </si>
  <si>
    <t>上级补助收入</t>
  </si>
  <si>
    <t>附属单位上缴收入</t>
  </si>
  <si>
    <t>对附属单位补助支出</t>
  </si>
  <si>
    <t>使用非财政拨款结余</t>
  </si>
  <si>
    <t>上缴上级支出</t>
  </si>
  <si>
    <t>上年结转</t>
  </si>
  <si>
    <t>结转下年</t>
  </si>
  <si>
    <t>收 入 总 计</t>
  </si>
  <si>
    <t>支  出  总  计</t>
  </si>
  <si>
    <t>单位预算批复表2</t>
  </si>
  <si>
    <t>收入预算总表</t>
  </si>
  <si>
    <t>单位编码</t>
  </si>
  <si>
    <t>单位名称</t>
  </si>
  <si>
    <t>科目编码</t>
  </si>
  <si>
    <t>科目名称</t>
  </si>
  <si>
    <t>合计</t>
  </si>
  <si>
    <t>财政拨款</t>
  </si>
  <si>
    <t>财政专户管理资金</t>
  </si>
  <si>
    <t>事业收入
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</si>
  <si>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</si>
  <si>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</si>
  <si>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</si>
  <si>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</si>
  <si>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</si>
  <si>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</si>
  <si>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</t>
  </si>
  <si>
    <t>政府性基金预算</t>
  </si>
  <si>
    <t>国有资本经营预算</t>
  </si>
  <si>
    <t>合　计</t>
  </si>
  <si>
    <t>201</t>
  </si>
  <si>
    <t>一般公共服务支出</t>
  </si>
  <si>
    <t>03</t>
  </si>
  <si>
    <t>政府办公厅（室）及相关机构事务</t>
  </si>
  <si>
    <t>01</t>
  </si>
  <si>
    <t>行政运行</t>
  </si>
  <si>
    <t>05</t>
  </si>
  <si>
    <t>专项业务及机关事务管理</t>
  </si>
  <si>
    <t>208</t>
  </si>
  <si>
    <t>社会保障和就业支出</t>
  </si>
  <si>
    <t>行政事业单位养老支出</t>
  </si>
  <si>
    <t>机关事业单位基本养老保险缴费支出</t>
  </si>
  <si>
    <t>06</t>
  </si>
  <si>
    <t>机关事业单位职业年金缴费支出</t>
  </si>
  <si>
    <t>212</t>
  </si>
  <si>
    <t>城乡社区支出</t>
  </si>
  <si>
    <t>08</t>
  </si>
  <si>
    <t>国有土地使用权出让收入安排的支出</t>
  </si>
  <si>
    <t>02</t>
  </si>
  <si>
    <t>土地开发支出</t>
  </si>
  <si>
    <t>215</t>
  </si>
  <si>
    <t>资源勘探工业信息等支出</t>
  </si>
  <si>
    <t>制造业</t>
  </si>
  <si>
    <t>99</t>
  </si>
  <si>
    <t>其他制造业支出</t>
  </si>
  <si>
    <t>221</t>
  </si>
  <si>
    <t>住房保障支出</t>
  </si>
  <si>
    <t>住房改革支出</t>
  </si>
  <si>
    <t>住房公积金</t>
  </si>
  <si>
    <t>224</t>
  </si>
  <si>
    <t>灾害防治及应急管理支出</t>
  </si>
  <si>
    <t>应急管理事务</t>
  </si>
  <si>
    <t>安全监管</t>
  </si>
  <si>
    <t>单位预算批复表3</t>
  </si>
  <si>
    <t>支出预算总表</t>
  </si>
  <si>
    <t>总计</t>
  </si>
  <si>
    <t>基本支出</t>
  </si>
  <si>
    <t>项目支出</t>
  </si>
  <si>
    <t>单位预算批复表4</t>
  </si>
  <si>
    <t>财政拨款收支预算表</t>
  </si>
  <si>
    <t>收  入</t>
  </si>
  <si>
    <t>支  出</t>
  </si>
  <si>
    <t>项目</t>
  </si>
  <si>
    <t>一、一般公共预算拨款收入</t>
  </si>
  <si>
    <t>二、政府性基金预算拨款收入</t>
  </si>
  <si>
    <t>三、国有资本经营预算拨款收入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</si>
  <si>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</si>
  <si>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</si>
  <si>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</si>
  <si>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</si>
  <si>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单位预算批复表5</t>
  </si>
  <si>
    <t>一般公共预算支出表</t>
  </si>
  <si>
    <t>小  计</t>
  </si>
  <si>
    <t>人员支出</t>
  </si>
  <si>
    <t>日常公用支出</t>
  </si>
  <si>
    <t>单位预算批复表6</t>
  </si>
  <si>
    <t>一般公共预算财政拨款基本支出表（部门经济分类）</t>
  </si>
  <si>
    <t>预算单位编码及名称：[401]青岛经济技术开发区管理委员会</t>
  </si>
  <si>
    <t>预算年度：2025</t>
  </si>
  <si>
    <t>金额单位：万元</t>
  </si>
  <si>
    <t>序号</t>
  </si>
  <si>
    <t>支出部门经济分类科目</t>
  </si>
  <si>
    <t>一般公共预算基本支出</t>
  </si>
  <si>
    <t>人员经费</t>
  </si>
  <si>
    <t>公用经费</t>
  </si>
  <si>
    <t>栏次</t>
  </si>
  <si>
    <t>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</si>
  <si>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</si>
  <si>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</si>
  <si>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</si>
  <si>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</si>
  <si>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</si>
  <si>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</si>
  <si>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</si>
  <si>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</si>
  <si>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</si>
  <si>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商品和服务支出</t>
  </si>
  <si>
    <t>办公费</t>
  </si>
  <si>
    <t>邮电费</t>
  </si>
  <si>
    <t>差旅费</t>
  </si>
  <si>
    <t>公务接待费</t>
  </si>
  <si>
    <t>工会经费</t>
  </si>
  <si>
    <t>福利费</t>
  </si>
  <si>
    <t>公务用车运行维护费</t>
  </si>
  <si>
    <t>对个人和家庭的补助</t>
  </si>
  <si>
    <t>其他对个人和家庭的补助</t>
  </si>
  <si>
    <t>资本性支出</t>
  </si>
  <si>
    <t>办公设备购置</t>
  </si>
  <si>
    <t>单位预算批复表7</t>
  </si>
  <si>
    <t>一般公共预算财政拨款基本支出表（政府经济分类）</t>
  </si>
  <si>
    <t>政府经济分类科目</t>
  </si>
  <si>
    <t>本年一般公共预算基本支出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</si>
  <si>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</si>
  <si>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</si>
  <si>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</si>
  <si>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</si>
  <si>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</si>
  <si>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</si>
  <si>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机关资本性支出（一）</t>
  </si>
  <si>
    <t>设备购置</t>
  </si>
  <si>
    <t>政府性基金预算支出表</t>
  </si>
  <si>
    <t>单位预算财政拨款“三公”经费支出表</t>
  </si>
  <si>
    <t>资金性质</t>
  </si>
  <si>
    <t>一般公共预算财政拨款</t>
  </si>
  <si>
    <t>政府性基金财政拨款</t>
  </si>
  <si>
    <t>国有资本经营预算财政拨款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</si>
  <si>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</si>
  <si>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</si>
  <si>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</si>
  <si>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</si>
  <si>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公务用车运行维护费</t>
  </si>
  <si>
    <t>三、公务接待费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</si>
</sst>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\ #,##0.00_ ;\-#,##0.00;;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.00_ ;\-#,##0.00;;"/>
    <numFmt numFmtId="178" formatCode="\ #,##0.00;\ \-#,##0.00;\ &quot;&quot;??;@"/>
  </numFmts>
  <fonts count="40">
    <font>
      <sz val="11"/>
      <color rgb="FF000000"/>
      <name val="宋体"/>
      <charset val="134"/>
      <scheme val="minor"/>
    </font>
    <font>
      <b/>
      <sz val="11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11"/>
      <color indexed="0"/>
      <name val="Calibri"/>
      <charset val="134"/>
    </font>
    <font>
      <b/>
      <sz val="20"/>
      <name val="宋体"/>
      <charset val="134"/>
    </font>
    <font>
      <b/>
      <sz val="11"/>
      <name val="黑体"/>
      <charset val="134"/>
    </font>
    <font>
      <sz val="1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  <scheme val="minor"/>
    </font>
    <font>
      <sz val="2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8"/>
      <color rgb="FF000000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3"/>
      <name val="Arial"/>
      <charset val="134"/>
    </font>
    <font>
      <sz val="36"/>
      <name val="方正小标宋简体"/>
      <charset val="134"/>
    </font>
    <font>
      <sz val="28"/>
      <name val="黑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top"/>
    </xf>
    <xf numFmtId="42" fontId="2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12" borderId="10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9" fillId="0" borderId="0">
      <alignment vertical="top"/>
    </xf>
    <xf numFmtId="9" fontId="20" fillId="0" borderId="0" applyFont="0" applyFill="0" applyBorder="0" applyAlignment="0" applyProtection="0">
      <alignment vertical="center"/>
    </xf>
    <xf numFmtId="0" fontId="30" fillId="0" borderId="0">
      <alignment vertical="top"/>
    </xf>
    <xf numFmtId="0" fontId="20" fillId="18" borderId="11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4" fillId="25" borderId="14" applyNumberFormat="0" applyAlignment="0" applyProtection="0">
      <alignment vertical="center"/>
    </xf>
    <xf numFmtId="0" fontId="36" fillId="25" borderId="10" applyNumberFormat="0" applyAlignment="0" applyProtection="0">
      <alignment vertical="center"/>
    </xf>
    <xf numFmtId="0" fontId="35" fillId="29" borderId="15" applyNumberForma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0" fillId="0" borderId="0">
      <alignment vertical="top"/>
    </xf>
  </cellStyleXfs>
  <cellXfs count="102">
    <xf numFmtId="0" fontId="0" fillId="0" borderId="0" xfId="0" applyFont="1">
      <alignment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top"/>
    </xf>
    <xf numFmtId="0" fontId="5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top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49" fontId="8" fillId="0" borderId="5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9" fontId="8" fillId="0" borderId="1" xfId="0" applyNumberFormat="1" applyFont="1" applyBorder="1" applyAlignment="1">
      <alignment horizontal="left" vertical="center"/>
    </xf>
    <xf numFmtId="176" fontId="8" fillId="0" borderId="1" xfId="0" applyNumberFormat="1" applyFont="1" applyBorder="1" applyAlignment="1">
      <alignment horizontal="right" vertical="center" wrapText="1"/>
    </xf>
    <xf numFmtId="177" fontId="8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3" fillId="0" borderId="0" xfId="49" applyFont="1" applyAlignment="1">
      <alignment vertical="center"/>
    </xf>
    <xf numFmtId="0" fontId="2" fillId="0" borderId="0" xfId="49" applyFont="1" applyAlignment="1">
      <alignment vertical="center"/>
    </xf>
    <xf numFmtId="0" fontId="10" fillId="0" borderId="0" xfId="49" applyFont="1">
      <alignment vertical="top"/>
    </xf>
    <xf numFmtId="0" fontId="4" fillId="0" borderId="0" xfId="49" applyFont="1">
      <alignment vertical="top"/>
    </xf>
    <xf numFmtId="0" fontId="9" fillId="0" borderId="0" xfId="0" applyFont="1" applyAlignment="1"/>
    <xf numFmtId="0" fontId="11" fillId="0" borderId="1" xfId="49" applyFont="1" applyBorder="1" applyAlignment="1">
      <alignment horizontal="center" vertical="center"/>
    </xf>
    <xf numFmtId="0" fontId="3" fillId="0" borderId="2" xfId="49" applyFont="1" applyBorder="1" applyAlignment="1">
      <alignment horizontal="left" vertical="center"/>
    </xf>
    <xf numFmtId="0" fontId="3" fillId="0" borderId="3" xfId="49" applyFont="1" applyBorder="1" applyAlignment="1">
      <alignment horizontal="left" vertical="center"/>
    </xf>
    <xf numFmtId="0" fontId="3" fillId="0" borderId="3" xfId="49" applyFont="1" applyBorder="1" applyAlignment="1">
      <alignment horizontal="right" vertical="center"/>
    </xf>
    <xf numFmtId="0" fontId="3" fillId="0" borderId="4" xfId="49" applyFont="1" applyBorder="1" applyAlignment="1">
      <alignment horizontal="right" vertical="center"/>
    </xf>
    <xf numFmtId="0" fontId="3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left" vertical="center"/>
    </xf>
    <xf numFmtId="2" fontId="2" fillId="0" borderId="1" xfId="49" applyNumberFormat="1" applyFont="1" applyBorder="1" applyAlignment="1">
      <alignment horizontal="right" vertical="center"/>
    </xf>
    <xf numFmtId="0" fontId="11" fillId="0" borderId="0" xfId="49" applyFont="1" applyAlignment="1">
      <alignment vertical="center"/>
    </xf>
    <xf numFmtId="0" fontId="12" fillId="0" borderId="0" xfId="0" applyNumberFormat="1" applyFont="1" applyAlignment="1">
      <alignment horizontal="center" vertical="center" wrapText="1"/>
    </xf>
    <xf numFmtId="0" fontId="12" fillId="0" borderId="0" xfId="0" applyNumberFormat="1" applyFont="1" applyAlignment="1">
      <alignment horizontal="right" vertical="center"/>
    </xf>
    <xf numFmtId="0" fontId="9" fillId="0" borderId="0" xfId="0" applyNumberFormat="1" applyFont="1" applyAlignment="1"/>
    <xf numFmtId="0" fontId="12" fillId="0" borderId="0" xfId="0" applyNumberFormat="1" applyFont="1" applyAlignment="1">
      <alignment vertical="center"/>
    </xf>
    <xf numFmtId="0" fontId="13" fillId="0" borderId="0" xfId="0" applyNumberFormat="1" applyFont="1" applyAlignment="1">
      <alignment horizontal="right"/>
    </xf>
    <xf numFmtId="0" fontId="14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center"/>
    </xf>
    <xf numFmtId="0" fontId="12" fillId="0" borderId="7" xfId="0" applyNumberFormat="1" applyFont="1" applyBorder="1" applyAlignment="1">
      <alignment horizontal="left" vertical="center"/>
    </xf>
    <xf numFmtId="0" fontId="9" fillId="0" borderId="7" xfId="0" applyNumberFormat="1" applyFont="1" applyBorder="1" applyAlignment="1">
      <alignment horizontal="left"/>
    </xf>
    <xf numFmtId="0" fontId="13" fillId="0" borderId="7" xfId="0" applyNumberFormat="1" applyFont="1" applyBorder="1" applyAlignment="1">
      <alignment horizontal="left" vertical="center"/>
    </xf>
    <xf numFmtId="0" fontId="12" fillId="0" borderId="7" xfId="0" applyNumberFormat="1" applyFont="1" applyBorder="1" applyAlignment="1">
      <alignment horizontal="right" vertical="center"/>
    </xf>
    <xf numFmtId="0" fontId="12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center" vertical="center"/>
    </xf>
    <xf numFmtId="0" fontId="12" fillId="0" borderId="9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vertical="center"/>
    </xf>
    <xf numFmtId="178" fontId="12" fillId="0" borderId="1" xfId="0" applyNumberFormat="1" applyFont="1" applyBorder="1" applyAlignment="1">
      <alignment horizontal="right" vertical="center"/>
    </xf>
    <xf numFmtId="0" fontId="12" fillId="0" borderId="1" xfId="0" applyNumberFormat="1" applyFont="1" applyBorder="1" applyAlignment="1">
      <alignment horizontal="left" vertical="center"/>
    </xf>
    <xf numFmtId="178" fontId="12" fillId="0" borderId="1" xfId="0" applyNumberFormat="1" applyFont="1" applyBorder="1" applyAlignment="1">
      <alignment horizontal="right" vertical="center" wrapText="1"/>
    </xf>
    <xf numFmtId="0" fontId="13" fillId="0" borderId="1" xfId="0" applyNumberFormat="1" applyFont="1" applyBorder="1" applyAlignment="1"/>
    <xf numFmtId="178" fontId="12" fillId="0" borderId="1" xfId="0" applyNumberFormat="1" applyFont="1" applyBorder="1" applyAlignment="1"/>
    <xf numFmtId="177" fontId="12" fillId="0" borderId="1" xfId="0" applyNumberFormat="1" applyFont="1" applyBorder="1" applyAlignment="1"/>
    <xf numFmtId="177" fontId="12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  <xf numFmtId="0" fontId="9" fillId="0" borderId="0" xfId="0" applyFont="1" applyAlignment="1">
      <alignment horizontal="right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top"/>
    </xf>
    <xf numFmtId="177" fontId="8" fillId="0" borderId="1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/>
    </xf>
    <xf numFmtId="0" fontId="7" fillId="0" borderId="0" xfId="0" applyFont="1">
      <alignment vertical="top"/>
    </xf>
    <xf numFmtId="176" fontId="8" fillId="0" borderId="1" xfId="0" applyNumberFormat="1" applyFont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177" fontId="8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5" fillId="0" borderId="0" xfId="0" applyFont="1">
      <alignment vertical="top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49" fontId="8" fillId="3" borderId="1" xfId="0" applyNumberFormat="1" applyFont="1" applyFill="1" applyBorder="1" applyAlignment="1">
      <alignment horizontal="left" vertical="center"/>
    </xf>
    <xf numFmtId="17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center" vertical="center"/>
    </xf>
    <xf numFmtId="0" fontId="16" fillId="0" borderId="0" xfId="0" applyFont="1" applyAlignment="1"/>
    <xf numFmtId="0" fontId="17" fillId="0" borderId="0" xfId="0" applyFont="1" applyAlignment="1">
      <alignment horizontal="left" vertical="center"/>
    </xf>
    <xf numFmtId="0" fontId="18" fillId="4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showGridLines="0" tabSelected="1" workbookViewId="0">
      <selection activeCell="K16" sqref="K16"/>
    </sheetView>
  </sheetViews>
  <sheetFormatPr defaultColWidth="8.88333333333333" defaultRowHeight="15" customHeight="1"/>
  <sheetData>
    <row r="1" ht="25.5" customHeight="1" spans="1:16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</row>
    <row r="2" ht="25.5" customHeight="1" spans="1:16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8"/>
    </row>
    <row r="3" ht="25.5" customHeight="1" spans="1:16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8"/>
    </row>
    <row r="4" ht="25.5" customHeight="1" spans="1:16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8"/>
    </row>
    <row r="5" ht="25.5" customHeight="1" spans="1:16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8"/>
    </row>
    <row r="6" ht="46.5" customHeight="1" spans="1:16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</row>
    <row r="7" ht="25.5" customHeight="1" spans="1:16">
      <c r="A7" s="99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8"/>
    </row>
    <row r="8" ht="25.5" customHeight="1" spans="1:16">
      <c r="A8" s="99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8"/>
    </row>
    <row r="9" ht="25.5" customHeight="1" spans="1:16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8"/>
    </row>
    <row r="10" ht="25.5" customHeight="1" spans="1:16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8"/>
    </row>
    <row r="11" ht="30" customHeight="1" spans="1:16">
      <c r="A11" s="99"/>
      <c r="B11" s="99"/>
      <c r="C11" s="99"/>
      <c r="D11" s="99"/>
      <c r="E11" s="99"/>
      <c r="F11" s="99"/>
      <c r="G11" s="101" t="s">
        <v>1</v>
      </c>
      <c r="H11" s="101"/>
      <c r="I11" s="101"/>
      <c r="J11" s="101"/>
      <c r="K11" s="99"/>
      <c r="L11" s="99"/>
      <c r="M11" s="99"/>
      <c r="N11" s="99"/>
      <c r="O11" s="99"/>
      <c r="P11" s="98"/>
    </row>
    <row r="12" ht="25.5" customHeight="1" spans="1:16">
      <c r="A12" s="99"/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8"/>
    </row>
    <row r="13" ht="25.5" customHeight="1" spans="1:16">
      <c r="A13" s="99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8"/>
    </row>
    <row r="14" ht="25.5" customHeight="1" spans="1:16">
      <c r="A14" s="99"/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8"/>
    </row>
    <row r="15" ht="25.5" customHeight="1" spans="1:16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8"/>
    </row>
    <row r="16" ht="25.5" customHeight="1" spans="1:16">
      <c r="A16" s="99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8"/>
    </row>
    <row r="17" ht="25.5" customHeight="1" spans="1:16">
      <c r="A17" s="99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8"/>
    </row>
    <row r="18" ht="25.5" customHeight="1" spans="1:16">
      <c r="A18" s="99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8"/>
    </row>
    <row r="19" ht="25.5" customHeight="1" spans="1:16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8"/>
    </row>
  </sheetData>
  <mergeCells count="2">
    <mergeCell ref="A6:P6"/>
    <mergeCell ref="G11:J1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D19" sqref="D19"/>
    </sheetView>
  </sheetViews>
  <sheetFormatPr defaultColWidth="8.88333333333333" defaultRowHeight="15" customHeight="1" outlineLevelCol="5"/>
  <cols>
    <col min="1" max="1" width="21.4416666666667" style="1" customWidth="1"/>
    <col min="2" max="2" width="35.6666666666667" style="1" customWidth="1"/>
    <col min="3" max="6" width="28.5583333333333" style="3" customWidth="1"/>
  </cols>
  <sheetData>
    <row r="1" customHeight="1" spans="1:1">
      <c r="A1" s="4"/>
    </row>
    <row r="2" s="1" customFormat="1" ht="45" customHeight="1" spans="1:6">
      <c r="A2" s="5" t="s">
        <v>173</v>
      </c>
      <c r="B2" s="5"/>
      <c r="C2" s="5"/>
      <c r="D2" s="5"/>
      <c r="E2" s="5"/>
      <c r="F2" s="5"/>
    </row>
    <row r="3" s="1" customFormat="1" ht="22.5" customHeight="1" spans="1:6">
      <c r="A3" s="6" t="s">
        <v>129</v>
      </c>
      <c r="B3" s="7"/>
      <c r="C3" s="7"/>
      <c r="D3" s="7"/>
      <c r="E3" s="8" t="s">
        <v>130</v>
      </c>
      <c r="F3" s="9" t="s">
        <v>131</v>
      </c>
    </row>
    <row r="4" s="1" customFormat="1" ht="22.5" customHeight="1" spans="1:6">
      <c r="A4" s="10" t="s">
        <v>132</v>
      </c>
      <c r="B4" s="10" t="s">
        <v>114</v>
      </c>
      <c r="C4" s="10" t="s">
        <v>174</v>
      </c>
      <c r="D4" s="10"/>
      <c r="E4" s="10"/>
      <c r="F4" s="10"/>
    </row>
    <row r="5" s="1" customFormat="1" ht="22.5" customHeight="1" spans="1:6">
      <c r="A5" s="10"/>
      <c r="B5" s="10"/>
      <c r="C5" s="10" t="s">
        <v>58</v>
      </c>
      <c r="D5" s="10" t="s">
        <v>175</v>
      </c>
      <c r="E5" s="10" t="s">
        <v>176</v>
      </c>
      <c r="F5" s="10" t="s">
        <v>177</v>
      </c>
    </row>
    <row r="6" s="1" customFormat="1" ht="22.5" customHeight="1" spans="1:6">
      <c r="A6" s="10" t="s">
        <v>137</v>
      </c>
      <c r="B6" s="10">
        <v>1</v>
      </c>
      <c r="C6" s="10">
        <v>2</v>
      </c>
      <c r="D6" s="10">
        <v>3</v>
      </c>
      <c r="E6" s="10">
        <v>4</v>
      </c>
      <c r="F6" s="10">
        <v>5</v>
      </c>
    </row>
    <row r="7" s="2" customFormat="1" ht="22.5" customHeight="1" spans="1:6">
      <c r="A7" s="11">
        <v>1</v>
      </c>
      <c r="B7" s="12" t="s">
        <v>58</v>
      </c>
      <c r="C7" s="13">
        <f t="shared" ref="C7:C13" si="0">SUM(D7,E7,F7)</f>
        <v>26</v>
      </c>
      <c r="D7" s="13">
        <f>D8</f>
        <v>26</v>
      </c>
      <c r="E7" s="13">
        <f>E8</f>
        <v>0</v>
      </c>
      <c r="F7" s="13">
        <f>F8</f>
        <v>0</v>
      </c>
    </row>
    <row r="8" s="2" customFormat="1" ht="22.5" customHeight="1" spans="1:6">
      <c r="A8" s="11">
        <v>2</v>
      </c>
      <c r="B8" s="12" t="s">
        <v>178</v>
      </c>
      <c r="C8" s="13">
        <f t="shared" si="0"/>
        <v>26</v>
      </c>
      <c r="D8" s="13">
        <f>SUM(D9,D11,D12,D13)</f>
        <v>26</v>
      </c>
      <c r="E8" s="13">
        <f>SUM(E9,E11,E12,E13)</f>
        <v>0</v>
      </c>
      <c r="F8" s="13">
        <f>SUM(F9,F11,F12,F13)</f>
        <v>0</v>
      </c>
    </row>
    <row r="9" s="2" customFormat="1" ht="22.5" customHeight="1" spans="1:6">
      <c r="A9" s="11">
        <v>3</v>
      </c>
      <c r="B9" s="12" t="s">
        <v>179</v>
      </c>
      <c r="C9" s="13">
        <f t="shared" si="0"/>
        <v>0</v>
      </c>
      <c r="D9" s="13">
        <v>0</v>
      </c>
      <c r="E9" s="13">
        <v>0</v>
      </c>
      <c r="F9" s="13">
        <v>0</v>
      </c>
    </row>
    <row r="10" s="2" customFormat="1" ht="22.5" customHeight="1" spans="1:6">
      <c r="A10" s="11">
        <v>4</v>
      </c>
      <c r="B10" s="12" t="s">
        <v>180</v>
      </c>
      <c r="C10" s="13">
        <f t="shared" si="0"/>
        <v>25</v>
      </c>
      <c r="D10" s="13">
        <f>SUM(D11,D12)</f>
        <v>25</v>
      </c>
      <c r="E10" s="13">
        <f>SUM(E11,E12)</f>
        <v>0</v>
      </c>
      <c r="F10" s="13">
        <f>SUM(F11,F12)</f>
        <v>0</v>
      </c>
    </row>
    <row r="11" s="2" customFormat="1" ht="22.5" customHeight="1" spans="1:6">
      <c r="A11" s="11">
        <v>5</v>
      </c>
      <c r="B11" s="12" t="s">
        <v>181</v>
      </c>
      <c r="C11" s="13">
        <f t="shared" si="0"/>
        <v>0</v>
      </c>
      <c r="D11" s="13">
        <v>0</v>
      </c>
      <c r="E11" s="13">
        <v>0</v>
      </c>
      <c r="F11" s="13">
        <v>0</v>
      </c>
    </row>
    <row r="12" s="2" customFormat="1" ht="22.5" customHeight="1" spans="1:6">
      <c r="A12" s="11">
        <v>6</v>
      </c>
      <c r="B12" s="12" t="s">
        <v>182</v>
      </c>
      <c r="C12" s="13">
        <f t="shared" si="0"/>
        <v>25</v>
      </c>
      <c r="D12" s="13">
        <v>25</v>
      </c>
      <c r="E12" s="13">
        <v>0</v>
      </c>
      <c r="F12" s="13">
        <v>0</v>
      </c>
    </row>
    <row r="13" s="2" customFormat="1" ht="22.5" customHeight="1" spans="1:6">
      <c r="A13" s="11">
        <v>7</v>
      </c>
      <c r="B13" s="12" t="s">
        <v>183</v>
      </c>
      <c r="C13" s="13">
        <f t="shared" si="0"/>
        <v>1</v>
      </c>
      <c r="D13" s="13">
        <v>1</v>
      </c>
      <c r="E13" s="13">
        <v>0</v>
      </c>
      <c r="F13" s="13">
        <v>0</v>
      </c>
    </row>
    <row r="14" s="2" customFormat="1" ht="22.5" customHeight="1" spans="1:6">
      <c r="A14" s="11"/>
      <c r="B14" s="12"/>
      <c r="C14" s="14"/>
      <c r="D14" s="14"/>
      <c r="E14" s="14"/>
      <c r="F14" s="14"/>
    </row>
  </sheetData>
  <mergeCells count="5">
    <mergeCell ref="A2:F2"/>
    <mergeCell ref="A3:D3"/>
    <mergeCell ref="C4:F4"/>
    <mergeCell ref="A4:A5"/>
    <mergeCell ref="B4:B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workbookViewId="0">
      <pane ySplit="5" topLeftCell="A6" activePane="bottomLeft" state="frozen"/>
      <selection/>
      <selection pane="bottomLeft" activeCell="G5" sqref="G5"/>
    </sheetView>
  </sheetViews>
  <sheetFormatPr defaultColWidth="8.88333333333333" defaultRowHeight="15" customHeight="1" outlineLevelCol="3"/>
  <cols>
    <col min="1" max="1" width="34.3333333333333" customWidth="1"/>
    <col min="2" max="2" width="18.5583333333333" customWidth="1"/>
    <col min="3" max="3" width="34.3333333333333" customWidth="1"/>
    <col min="4" max="4" width="18.5583333333333" customWidth="1"/>
  </cols>
  <sheetData>
    <row r="1" s="17" customFormat="1" customHeight="1" spans="1:4">
      <c r="A1" s="19" t="s">
        <v>2</v>
      </c>
      <c r="B1" s="19"/>
      <c r="C1" s="19"/>
      <c r="D1" s="19"/>
    </row>
    <row r="2" s="72" customFormat="1" ht="40.5" customHeight="1" spans="1:4">
      <c r="A2" s="21" t="s">
        <v>3</v>
      </c>
      <c r="B2" s="84"/>
      <c r="C2" s="84"/>
      <c r="D2" s="84"/>
    </row>
    <row r="3" s="17" customFormat="1" ht="21" customHeight="1" spans="1:4">
      <c r="A3" s="31" t="s">
        <v>4</v>
      </c>
      <c r="B3" s="31"/>
      <c r="C3" s="91"/>
      <c r="D3" s="32" t="s">
        <v>5</v>
      </c>
    </row>
    <row r="4" s="89" customFormat="1" ht="21" customHeight="1" spans="1:4">
      <c r="A4" s="92" t="s">
        <v>6</v>
      </c>
      <c r="B4" s="93"/>
      <c r="C4" s="92" t="s">
        <v>7</v>
      </c>
      <c r="D4" s="93"/>
    </row>
    <row r="5" s="90" customFormat="1" ht="21" customHeight="1" spans="1:4">
      <c r="A5" s="92" t="s">
        <v>8</v>
      </c>
      <c r="B5" s="92" t="s">
        <v>9</v>
      </c>
      <c r="C5" s="92" t="s">
        <v>8</v>
      </c>
      <c r="D5" s="92" t="s">
        <v>9</v>
      </c>
    </row>
    <row r="6" ht="21" customHeight="1" spans="1:4">
      <c r="A6" s="94" t="s">
        <v>10</v>
      </c>
      <c r="B6" s="95">
        <v>6257.317477</v>
      </c>
      <c r="C6" s="96" t="s">
        <v>11</v>
      </c>
      <c r="D6" s="95">
        <v>3541.417477</v>
      </c>
    </row>
    <row r="7" s="17" customFormat="1" ht="21" customHeight="1" spans="1:4">
      <c r="A7" s="28" t="s">
        <v>12</v>
      </c>
      <c r="B7" s="95">
        <v>5257.317477</v>
      </c>
      <c r="C7" s="96" t="s">
        <v>13</v>
      </c>
      <c r="D7" s="95"/>
    </row>
    <row r="8" s="17" customFormat="1" ht="21" customHeight="1" spans="1:4">
      <c r="A8" s="28" t="s">
        <v>14</v>
      </c>
      <c r="B8" s="95">
        <v>1000</v>
      </c>
      <c r="C8" s="96" t="s">
        <v>15</v>
      </c>
      <c r="D8" s="95"/>
    </row>
    <row r="9" s="17" customFormat="1" ht="21" customHeight="1" spans="1:4">
      <c r="A9" s="28" t="s">
        <v>16</v>
      </c>
      <c r="B9" s="95"/>
      <c r="C9" s="96" t="s">
        <v>17</v>
      </c>
      <c r="D9" s="95"/>
    </row>
    <row r="10" s="17" customFormat="1" ht="21" customHeight="1" spans="1:4">
      <c r="A10" s="28" t="s">
        <v>18</v>
      </c>
      <c r="B10" s="95"/>
      <c r="C10" s="96" t="s">
        <v>19</v>
      </c>
      <c r="D10" s="95"/>
    </row>
    <row r="11" s="17" customFormat="1" ht="21" customHeight="1" spans="1:4">
      <c r="A11" s="28" t="s">
        <v>20</v>
      </c>
      <c r="B11" s="95"/>
      <c r="C11" s="96" t="s">
        <v>21</v>
      </c>
      <c r="D11" s="95"/>
    </row>
    <row r="12" s="17" customFormat="1" ht="21" customHeight="1" spans="1:4">
      <c r="A12" s="28" t="s">
        <v>22</v>
      </c>
      <c r="B12" s="95"/>
      <c r="C12" s="96" t="s">
        <v>23</v>
      </c>
      <c r="D12" s="95"/>
    </row>
    <row r="13" s="17" customFormat="1" ht="21" customHeight="1" spans="1:4">
      <c r="A13" s="28" t="s">
        <v>24</v>
      </c>
      <c r="B13" s="95"/>
      <c r="C13" s="96" t="s">
        <v>25</v>
      </c>
      <c r="D13" s="95">
        <v>642.55</v>
      </c>
    </row>
    <row r="14" s="17" customFormat="1" ht="21" customHeight="1" spans="1:4">
      <c r="A14" s="28"/>
      <c r="B14" s="95"/>
      <c r="C14" s="96" t="s">
        <v>26</v>
      </c>
      <c r="D14" s="95"/>
    </row>
    <row r="15" s="17" customFormat="1" ht="21" customHeight="1" spans="1:4">
      <c r="A15" s="28"/>
      <c r="B15" s="95"/>
      <c r="C15" s="96" t="s">
        <v>27</v>
      </c>
      <c r="D15" s="95"/>
    </row>
    <row r="16" s="17" customFormat="1" ht="21" customHeight="1" spans="1:4">
      <c r="A16" s="28"/>
      <c r="B16" s="95"/>
      <c r="C16" s="96" t="s">
        <v>28</v>
      </c>
      <c r="D16" s="95">
        <v>1000</v>
      </c>
    </row>
    <row r="17" s="17" customFormat="1" ht="21" customHeight="1" spans="1:4">
      <c r="A17" s="28"/>
      <c r="B17" s="95"/>
      <c r="C17" s="96" t="s">
        <v>29</v>
      </c>
      <c r="D17" s="95"/>
    </row>
    <row r="18" s="17" customFormat="1" ht="21" customHeight="1" spans="1:4">
      <c r="A18" s="28"/>
      <c r="B18" s="95"/>
      <c r="C18" s="96" t="s">
        <v>30</v>
      </c>
      <c r="D18" s="95"/>
    </row>
    <row r="19" s="17" customFormat="1" ht="21" customHeight="1" spans="1:4">
      <c r="A19" s="28"/>
      <c r="B19" s="95"/>
      <c r="C19" s="96" t="s">
        <v>31</v>
      </c>
      <c r="D19" s="95">
        <v>10000</v>
      </c>
    </row>
    <row r="20" s="17" customFormat="1" ht="21" customHeight="1" spans="1:4">
      <c r="A20" s="28"/>
      <c r="B20" s="95"/>
      <c r="C20" s="96" t="s">
        <v>32</v>
      </c>
      <c r="D20" s="95"/>
    </row>
    <row r="21" s="17" customFormat="1" ht="21" customHeight="1" spans="1:4">
      <c r="A21" s="28"/>
      <c r="B21" s="95"/>
      <c r="C21" s="96" t="s">
        <v>33</v>
      </c>
      <c r="D21" s="95"/>
    </row>
    <row r="22" s="17" customFormat="1" ht="21" customHeight="1" spans="1:4">
      <c r="A22" s="28"/>
      <c r="B22" s="95"/>
      <c r="C22" s="96" t="s">
        <v>34</v>
      </c>
      <c r="D22" s="95"/>
    </row>
    <row r="23" s="17" customFormat="1" ht="21" customHeight="1" spans="1:4">
      <c r="A23" s="28"/>
      <c r="B23" s="95"/>
      <c r="C23" s="96" t="s">
        <v>35</v>
      </c>
      <c r="D23" s="95"/>
    </row>
    <row r="24" s="17" customFormat="1" ht="21" customHeight="1" spans="1:4">
      <c r="A24" s="28"/>
      <c r="B24" s="95"/>
      <c r="C24" s="96" t="s">
        <v>36</v>
      </c>
      <c r="D24" s="95">
        <v>251.26</v>
      </c>
    </row>
    <row r="25" s="17" customFormat="1" ht="21" customHeight="1" spans="1:4">
      <c r="A25" s="28"/>
      <c r="B25" s="95"/>
      <c r="C25" s="96" t="s">
        <v>37</v>
      </c>
      <c r="D25" s="95"/>
    </row>
    <row r="26" s="17" customFormat="1" ht="21" customHeight="1" spans="1:4">
      <c r="A26" s="28"/>
      <c r="B26" s="95"/>
      <c r="C26" s="96" t="s">
        <v>38</v>
      </c>
      <c r="D26" s="95"/>
    </row>
    <row r="27" s="17" customFormat="1" ht="21" customHeight="1" spans="1:4">
      <c r="A27" s="28"/>
      <c r="B27" s="95"/>
      <c r="C27" s="96" t="s">
        <v>39</v>
      </c>
      <c r="D27" s="95">
        <v>822.09</v>
      </c>
    </row>
    <row r="28" s="17" customFormat="1" ht="21" customHeight="1" spans="1:4">
      <c r="A28" s="28"/>
      <c r="B28" s="95"/>
      <c r="C28" s="96" t="s">
        <v>40</v>
      </c>
      <c r="D28" s="95"/>
    </row>
    <row r="29" s="17" customFormat="1" ht="21" customHeight="1" spans="1:4">
      <c r="A29" s="28"/>
      <c r="B29" s="95"/>
      <c r="C29" s="96"/>
      <c r="D29" s="95"/>
    </row>
    <row r="30" s="17" customFormat="1" ht="21" customHeight="1" spans="1:4">
      <c r="A30" s="97" t="s">
        <v>41</v>
      </c>
      <c r="B30" s="95">
        <f>B6+B10+B11+B12+B13+B14+B15</f>
        <v>6257.317477</v>
      </c>
      <c r="C30" s="92" t="s">
        <v>42</v>
      </c>
      <c r="D30" s="95">
        <v>16257.317477</v>
      </c>
    </row>
    <row r="31" ht="21" customHeight="1" spans="1:4">
      <c r="A31" s="80"/>
      <c r="B31" s="78"/>
      <c r="C31" s="80"/>
      <c r="D31" s="78"/>
    </row>
    <row r="32" ht="21" customHeight="1" spans="1:4">
      <c r="A32" s="28" t="s">
        <v>43</v>
      </c>
      <c r="B32" s="95"/>
      <c r="C32" s="80"/>
      <c r="D32" s="78"/>
    </row>
    <row r="33" ht="21" customHeight="1" spans="1:4">
      <c r="A33" s="28" t="s">
        <v>44</v>
      </c>
      <c r="B33" s="95"/>
      <c r="C33" s="96" t="s">
        <v>45</v>
      </c>
      <c r="D33" s="78"/>
    </row>
    <row r="34" s="17" customFormat="1" ht="21" customHeight="1" spans="1:4">
      <c r="A34" s="28" t="s">
        <v>46</v>
      </c>
      <c r="B34" s="95"/>
      <c r="C34" s="96" t="s">
        <v>47</v>
      </c>
      <c r="D34" s="95"/>
    </row>
    <row r="35" s="17" customFormat="1" ht="21" customHeight="1" spans="1:4">
      <c r="A35" s="28" t="s">
        <v>48</v>
      </c>
      <c r="B35" s="95">
        <v>10000</v>
      </c>
      <c r="C35" s="96" t="s">
        <v>49</v>
      </c>
      <c r="D35" s="95"/>
    </row>
    <row r="36" s="17" customFormat="1" ht="21" customHeight="1" spans="1:4">
      <c r="A36" s="28"/>
      <c r="B36" s="95"/>
      <c r="C36" s="28"/>
      <c r="D36" s="95"/>
    </row>
    <row r="37" s="17" customFormat="1" ht="21" customHeight="1" spans="1:4">
      <c r="A37" s="25" t="s">
        <v>50</v>
      </c>
      <c r="B37" s="95">
        <f>SUM(B30:B35)</f>
        <v>16257.317477</v>
      </c>
      <c r="C37" s="25" t="s">
        <v>51</v>
      </c>
      <c r="D37" s="95">
        <v>16257.317477</v>
      </c>
    </row>
  </sheetData>
  <mergeCells count="5">
    <mergeCell ref="A1:D1"/>
    <mergeCell ref="A2:D2"/>
    <mergeCell ref="A3:C3"/>
    <mergeCell ref="A4:B4"/>
    <mergeCell ref="C4:D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D1" workbookViewId="0">
      <pane ySplit="7" topLeftCell="A8" activePane="bottomLeft" state="frozen"/>
      <selection/>
      <selection pane="bottomLeft" activeCell="C2" sqref="C2:S2"/>
    </sheetView>
  </sheetViews>
  <sheetFormatPr defaultColWidth="8.88333333333333" defaultRowHeight="15" customHeight="1"/>
  <cols>
    <col min="1" max="2" width="8.88333333333333" hidden="1" customWidth="1"/>
    <col min="3" max="5" width="5.66666666666667" customWidth="1"/>
    <col min="6" max="6" width="31.775" customWidth="1"/>
    <col min="7" max="19" width="14.3333333333333" customWidth="1"/>
  </cols>
  <sheetData>
    <row r="1" s="32" customFormat="1" customHeight="1" spans="2:19">
      <c r="B1" s="83"/>
      <c r="C1" s="19" t="s">
        <v>52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="15" customFormat="1" ht="40.5" customHeight="1" spans="1:19">
      <c r="A2" s="20"/>
      <c r="C2" s="21" t="s">
        <v>53</v>
      </c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21"/>
      <c r="Q2" s="21"/>
      <c r="R2" s="84"/>
      <c r="S2" s="84"/>
    </row>
    <row r="3" ht="21" customHeight="1" spans="1:19">
      <c r="A3" s="3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86"/>
      <c r="Q3" s="86"/>
      <c r="R3" s="31"/>
      <c r="S3" s="31"/>
    </row>
    <row r="4" s="73" customFormat="1" ht="21" customHeight="1" spans="1:19">
      <c r="A4" s="78" t="s">
        <v>54</v>
      </c>
      <c r="B4" s="78" t="s">
        <v>55</v>
      </c>
      <c r="C4" s="26" t="s">
        <v>56</v>
      </c>
      <c r="D4" s="26"/>
      <c r="E4" s="26"/>
      <c r="F4" s="26" t="s">
        <v>57</v>
      </c>
      <c r="G4" s="26" t="s">
        <v>58</v>
      </c>
      <c r="H4" s="26" t="s">
        <v>59</v>
      </c>
      <c r="I4" s="26"/>
      <c r="J4" s="26"/>
      <c r="K4" s="26"/>
      <c r="L4" s="79" t="s">
        <v>60</v>
      </c>
      <c r="M4" s="79" t="s">
        <v>61</v>
      </c>
      <c r="N4" s="79" t="s">
        <v>62</v>
      </c>
      <c r="O4" s="79" t="s">
        <v>63</v>
      </c>
      <c r="P4" s="79" t="s">
        <v>43</v>
      </c>
      <c r="Q4" s="79" t="s">
        <v>44</v>
      </c>
      <c r="R4" s="79" t="s">
        <v>46</v>
      </c>
      <c r="S4" s="88" t="s">
        <v>48</v>
      </c>
    </row>
    <row r="5" s="73" customFormat="1" ht="21" customHeight="1" spans="1:19">
      <c r="A5" s="80"/>
      <c r="B5" s="80"/>
      <c r="C5" s="26" t="s">
        <v>64</v>
      </c>
      <c r="D5" s="26" t="s">
        <v>65</v>
      </c>
      <c r="E5" s="26" t="s">
        <v>66</v>
      </c>
      <c r="F5" s="26"/>
      <c r="G5" s="26"/>
      <c r="H5" s="26" t="s">
        <v>67</v>
      </c>
      <c r="I5" s="79" t="s">
        <v>68</v>
      </c>
      <c r="J5" s="79" t="s">
        <v>69</v>
      </c>
      <c r="K5" s="79" t="s">
        <v>70</v>
      </c>
      <c r="L5" s="79"/>
      <c r="M5" s="79"/>
      <c r="N5" s="79"/>
      <c r="O5" s="79"/>
      <c r="P5" s="79"/>
      <c r="Q5" s="79"/>
      <c r="R5" s="79"/>
      <c r="S5" s="79"/>
    </row>
    <row r="6" s="73" customFormat="1" ht="21" customHeight="1" spans="1:19">
      <c r="A6" s="80"/>
      <c r="B6" s="80"/>
      <c r="C6" s="26"/>
      <c r="D6" s="26"/>
      <c r="E6" s="26"/>
      <c r="F6" s="26"/>
      <c r="G6" s="26"/>
      <c r="H6" s="26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</row>
    <row r="7" s="73" customFormat="1" ht="21" customHeight="1" spans="1:19">
      <c r="A7" s="80"/>
      <c r="B7" s="80"/>
      <c r="C7" s="26"/>
      <c r="D7" s="26"/>
      <c r="E7" s="26"/>
      <c r="F7" s="26"/>
      <c r="G7" s="26"/>
      <c r="H7" s="26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</row>
    <row r="8" s="17" customFormat="1" ht="21" customHeight="1" spans="1:19">
      <c r="A8" s="28"/>
      <c r="B8" s="28"/>
      <c r="C8" s="25"/>
      <c r="D8" s="25"/>
      <c r="E8" s="25"/>
      <c r="F8" s="28" t="s">
        <v>71</v>
      </c>
      <c r="G8" s="85">
        <f t="shared" ref="G8:G28" si="0">H8+SUM(L8:S8)</f>
        <v>16257.317477</v>
      </c>
      <c r="H8" s="85">
        <f t="shared" ref="H8:H28" si="1">I8+J8+K8</f>
        <v>6257.317477</v>
      </c>
      <c r="I8" s="87">
        <v>5257.317477</v>
      </c>
      <c r="J8" s="87">
        <v>1000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10000</v>
      </c>
    </row>
    <row r="9" s="17" customFormat="1" ht="21" customHeight="1" spans="1:19">
      <c r="A9" s="28"/>
      <c r="B9" s="28"/>
      <c r="C9" s="25" t="s">
        <v>72</v>
      </c>
      <c r="D9" s="25"/>
      <c r="E9" s="25"/>
      <c r="F9" s="28" t="s">
        <v>73</v>
      </c>
      <c r="G9" s="85">
        <f t="shared" si="0"/>
        <v>3541.417477</v>
      </c>
      <c r="H9" s="85">
        <f t="shared" si="1"/>
        <v>3541.417477</v>
      </c>
      <c r="I9" s="87">
        <v>3541.417477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</row>
    <row r="10" ht="21" customHeight="1" spans="1:19">
      <c r="A10" s="28"/>
      <c r="B10" s="28"/>
      <c r="C10" s="25"/>
      <c r="D10" s="25" t="s">
        <v>74</v>
      </c>
      <c r="E10" s="25"/>
      <c r="F10" s="28" t="s">
        <v>75</v>
      </c>
      <c r="G10" s="85">
        <f t="shared" si="0"/>
        <v>3541.417477</v>
      </c>
      <c r="H10" s="85">
        <f t="shared" si="1"/>
        <v>3541.417477</v>
      </c>
      <c r="I10" s="87">
        <v>3541.417477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</row>
    <row r="11" ht="21" customHeight="1" spans="1:19">
      <c r="A11" s="28"/>
      <c r="B11" s="28"/>
      <c r="C11" s="25"/>
      <c r="D11" s="25"/>
      <c r="E11" s="25" t="s">
        <v>76</v>
      </c>
      <c r="F11" s="28" t="s">
        <v>77</v>
      </c>
      <c r="G11" s="85">
        <f t="shared" si="0"/>
        <v>3400.882477</v>
      </c>
      <c r="H11" s="85">
        <f t="shared" si="1"/>
        <v>3400.882477</v>
      </c>
      <c r="I11" s="87">
        <v>3400.882477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</row>
    <row r="12" ht="21" customHeight="1" spans="1:19">
      <c r="A12" s="28"/>
      <c r="B12" s="28"/>
      <c r="C12" s="25"/>
      <c r="D12" s="25"/>
      <c r="E12" s="25" t="s">
        <v>78</v>
      </c>
      <c r="F12" s="28" t="s">
        <v>79</v>
      </c>
      <c r="G12" s="85">
        <f t="shared" si="0"/>
        <v>140.535</v>
      </c>
      <c r="H12" s="85">
        <f t="shared" si="1"/>
        <v>140.535</v>
      </c>
      <c r="I12" s="87">
        <v>140.535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</row>
    <row r="13" ht="21" customHeight="1" spans="1:19">
      <c r="A13" s="28"/>
      <c r="B13" s="28"/>
      <c r="C13" s="25" t="s">
        <v>80</v>
      </c>
      <c r="D13" s="25"/>
      <c r="E13" s="25"/>
      <c r="F13" s="28" t="s">
        <v>81</v>
      </c>
      <c r="G13" s="85">
        <f t="shared" si="0"/>
        <v>642.55</v>
      </c>
      <c r="H13" s="85">
        <f t="shared" si="1"/>
        <v>642.55</v>
      </c>
      <c r="I13" s="87">
        <v>642.55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</row>
    <row r="14" ht="21" customHeight="1" spans="1:19">
      <c r="A14" s="28"/>
      <c r="B14" s="28"/>
      <c r="C14" s="25"/>
      <c r="D14" s="25" t="s">
        <v>78</v>
      </c>
      <c r="E14" s="25"/>
      <c r="F14" s="28" t="s">
        <v>82</v>
      </c>
      <c r="G14" s="85">
        <f t="shared" si="0"/>
        <v>642.55</v>
      </c>
      <c r="H14" s="85">
        <f t="shared" si="1"/>
        <v>642.55</v>
      </c>
      <c r="I14" s="87">
        <v>642.55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</row>
    <row r="15" ht="21" customHeight="1" spans="1:19">
      <c r="A15" s="28"/>
      <c r="B15" s="28"/>
      <c r="C15" s="25"/>
      <c r="D15" s="25"/>
      <c r="E15" s="25" t="s">
        <v>78</v>
      </c>
      <c r="F15" s="28" t="s">
        <v>83</v>
      </c>
      <c r="G15" s="85">
        <f t="shared" si="0"/>
        <v>378.38</v>
      </c>
      <c r="H15" s="85">
        <f t="shared" si="1"/>
        <v>378.38</v>
      </c>
      <c r="I15" s="87">
        <v>378.38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</row>
    <row r="16" ht="21" customHeight="1" spans="1:19">
      <c r="A16" s="28"/>
      <c r="B16" s="28"/>
      <c r="C16" s="25"/>
      <c r="D16" s="25"/>
      <c r="E16" s="25" t="s">
        <v>84</v>
      </c>
      <c r="F16" s="28" t="s">
        <v>85</v>
      </c>
      <c r="G16" s="85">
        <f t="shared" si="0"/>
        <v>264.17</v>
      </c>
      <c r="H16" s="85">
        <f t="shared" si="1"/>
        <v>264.17</v>
      </c>
      <c r="I16" s="87">
        <v>264.17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</row>
    <row r="17" customFormat="1" ht="21" customHeight="1" spans="1:19">
      <c r="A17" s="28"/>
      <c r="B17" s="28"/>
      <c r="C17" s="25" t="s">
        <v>86</v>
      </c>
      <c r="D17" s="25"/>
      <c r="E17" s="25"/>
      <c r="F17" s="28" t="s">
        <v>87</v>
      </c>
      <c r="G17" s="85">
        <v>1000</v>
      </c>
      <c r="H17" s="85">
        <v>1000</v>
      </c>
      <c r="I17" s="87"/>
      <c r="J17" s="85">
        <v>1000</v>
      </c>
      <c r="K17" s="30"/>
      <c r="L17" s="30"/>
      <c r="M17" s="30"/>
      <c r="N17" s="30"/>
      <c r="O17" s="30"/>
      <c r="P17" s="30"/>
      <c r="Q17" s="30"/>
      <c r="R17" s="30"/>
      <c r="S17" s="30"/>
    </row>
    <row r="18" customFormat="1" ht="21" customHeight="1" spans="1:19">
      <c r="A18" s="28"/>
      <c r="B18" s="28"/>
      <c r="C18" s="25"/>
      <c r="D18" s="25" t="s">
        <v>88</v>
      </c>
      <c r="E18" s="25"/>
      <c r="F18" s="28" t="s">
        <v>89</v>
      </c>
      <c r="G18" s="85">
        <v>1000</v>
      </c>
      <c r="H18" s="85">
        <v>1000</v>
      </c>
      <c r="I18" s="87"/>
      <c r="J18" s="85">
        <v>1000</v>
      </c>
      <c r="K18" s="30"/>
      <c r="L18" s="30"/>
      <c r="M18" s="30"/>
      <c r="N18" s="30"/>
      <c r="O18" s="30"/>
      <c r="P18" s="30"/>
      <c r="Q18" s="30"/>
      <c r="R18" s="30"/>
      <c r="S18" s="30"/>
    </row>
    <row r="19" customFormat="1" ht="21" customHeight="1" spans="1:19">
      <c r="A19" s="28"/>
      <c r="B19" s="28"/>
      <c r="C19" s="25"/>
      <c r="D19" s="25"/>
      <c r="E19" s="25" t="s">
        <v>90</v>
      </c>
      <c r="F19" s="28" t="s">
        <v>91</v>
      </c>
      <c r="G19" s="85">
        <v>1000</v>
      </c>
      <c r="H19" s="85">
        <v>1000</v>
      </c>
      <c r="I19" s="87"/>
      <c r="J19" s="85">
        <v>1000</v>
      </c>
      <c r="K19" s="30"/>
      <c r="L19" s="30"/>
      <c r="M19" s="30"/>
      <c r="N19" s="30"/>
      <c r="O19" s="30"/>
      <c r="P19" s="30"/>
      <c r="Q19" s="30"/>
      <c r="R19" s="30"/>
      <c r="S19" s="30"/>
    </row>
    <row r="20" customFormat="1" ht="21" customHeight="1" spans="1:19">
      <c r="A20" s="28"/>
      <c r="B20" s="28"/>
      <c r="C20" s="25" t="s">
        <v>92</v>
      </c>
      <c r="D20" s="25"/>
      <c r="E20" s="25"/>
      <c r="F20" s="28" t="s">
        <v>93</v>
      </c>
      <c r="G20" s="85">
        <f t="shared" si="0"/>
        <v>10000</v>
      </c>
      <c r="H20" s="25"/>
      <c r="I20" s="25"/>
      <c r="J20" s="30"/>
      <c r="K20" s="30"/>
      <c r="L20" s="30"/>
      <c r="M20" s="30"/>
      <c r="N20" s="30"/>
      <c r="O20" s="30"/>
      <c r="P20" s="30"/>
      <c r="Q20" s="30"/>
      <c r="R20" s="30"/>
      <c r="S20" s="25">
        <v>10000</v>
      </c>
    </row>
    <row r="21" customFormat="1" ht="21" customHeight="1" spans="1:19">
      <c r="A21" s="28"/>
      <c r="B21" s="28"/>
      <c r="C21" s="25"/>
      <c r="D21" s="25" t="s">
        <v>90</v>
      </c>
      <c r="E21" s="25"/>
      <c r="F21" s="28" t="s">
        <v>94</v>
      </c>
      <c r="G21" s="85">
        <f t="shared" si="0"/>
        <v>10000</v>
      </c>
      <c r="H21" s="25"/>
      <c r="I21" s="25"/>
      <c r="J21" s="30"/>
      <c r="K21" s="30"/>
      <c r="L21" s="30"/>
      <c r="M21" s="30"/>
      <c r="N21" s="30"/>
      <c r="O21" s="30"/>
      <c r="P21" s="30"/>
      <c r="Q21" s="30"/>
      <c r="R21" s="30"/>
      <c r="S21" s="25">
        <v>10000</v>
      </c>
    </row>
    <row r="22" customFormat="1" ht="21" customHeight="1" spans="1:19">
      <c r="A22" s="28"/>
      <c r="B22" s="28"/>
      <c r="C22" s="25"/>
      <c r="D22" s="25"/>
      <c r="E22" s="25" t="s">
        <v>95</v>
      </c>
      <c r="F22" s="28" t="s">
        <v>96</v>
      </c>
      <c r="G22" s="85">
        <f t="shared" si="0"/>
        <v>10000</v>
      </c>
      <c r="H22" s="25"/>
      <c r="I22" s="25"/>
      <c r="J22" s="30"/>
      <c r="K22" s="30"/>
      <c r="L22" s="30"/>
      <c r="M22" s="30"/>
      <c r="N22" s="30"/>
      <c r="O22" s="30"/>
      <c r="P22" s="30"/>
      <c r="Q22" s="30"/>
      <c r="R22" s="30"/>
      <c r="S22" s="25">
        <v>10000</v>
      </c>
    </row>
    <row r="23" ht="21" customHeight="1" spans="1:19">
      <c r="A23" s="28"/>
      <c r="B23" s="28"/>
      <c r="C23" s="25" t="s">
        <v>97</v>
      </c>
      <c r="D23" s="25"/>
      <c r="E23" s="25"/>
      <c r="F23" s="28" t="s">
        <v>98</v>
      </c>
      <c r="G23" s="85">
        <f t="shared" si="0"/>
        <v>251.26</v>
      </c>
      <c r="H23" s="85">
        <f t="shared" si="1"/>
        <v>251.26</v>
      </c>
      <c r="I23" s="87">
        <v>251.26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</row>
    <row r="24" ht="21" customHeight="1" spans="1:19">
      <c r="A24" s="28"/>
      <c r="B24" s="28"/>
      <c r="C24" s="25"/>
      <c r="D24" s="25" t="s">
        <v>90</v>
      </c>
      <c r="E24" s="25"/>
      <c r="F24" s="28" t="s">
        <v>99</v>
      </c>
      <c r="G24" s="85">
        <f t="shared" si="0"/>
        <v>251.26</v>
      </c>
      <c r="H24" s="85">
        <f t="shared" si="1"/>
        <v>251.26</v>
      </c>
      <c r="I24" s="87">
        <v>251.26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</row>
    <row r="25" ht="21" customHeight="1" spans="1:19">
      <c r="A25" s="28"/>
      <c r="B25" s="28"/>
      <c r="C25" s="25"/>
      <c r="D25" s="25"/>
      <c r="E25" s="25" t="s">
        <v>76</v>
      </c>
      <c r="F25" s="28" t="s">
        <v>100</v>
      </c>
      <c r="G25" s="85">
        <f t="shared" si="0"/>
        <v>251.26</v>
      </c>
      <c r="H25" s="85">
        <f t="shared" si="1"/>
        <v>251.26</v>
      </c>
      <c r="I25" s="87">
        <v>251.26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</row>
    <row r="26" ht="21" customHeight="1" spans="1:19">
      <c r="A26" s="28"/>
      <c r="B26" s="28"/>
      <c r="C26" s="25" t="s">
        <v>101</v>
      </c>
      <c r="D26" s="25"/>
      <c r="E26" s="25"/>
      <c r="F26" s="28" t="s">
        <v>102</v>
      </c>
      <c r="G26" s="85">
        <f t="shared" si="0"/>
        <v>822.09</v>
      </c>
      <c r="H26" s="85">
        <f t="shared" si="1"/>
        <v>822.09</v>
      </c>
      <c r="I26" s="87">
        <v>822.09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</row>
    <row r="27" ht="21" customHeight="1" spans="1:19">
      <c r="A27" s="28"/>
      <c r="B27" s="28"/>
      <c r="C27" s="25"/>
      <c r="D27" s="25" t="s">
        <v>76</v>
      </c>
      <c r="E27" s="25"/>
      <c r="F27" s="28" t="s">
        <v>103</v>
      </c>
      <c r="G27" s="85">
        <f t="shared" si="0"/>
        <v>822.09</v>
      </c>
      <c r="H27" s="85">
        <f t="shared" si="1"/>
        <v>822.09</v>
      </c>
      <c r="I27" s="87">
        <v>822.09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</row>
    <row r="28" ht="21" customHeight="1" spans="1:19">
      <c r="A28" s="28"/>
      <c r="B28" s="28"/>
      <c r="C28" s="25"/>
      <c r="D28" s="25"/>
      <c r="E28" s="25" t="s">
        <v>84</v>
      </c>
      <c r="F28" s="28" t="s">
        <v>104</v>
      </c>
      <c r="G28" s="85">
        <f t="shared" si="0"/>
        <v>822.09</v>
      </c>
      <c r="H28" s="85">
        <f t="shared" si="1"/>
        <v>822.09</v>
      </c>
      <c r="I28" s="87">
        <v>822.09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</row>
  </sheetData>
  <mergeCells count="24">
    <mergeCell ref="C1:S1"/>
    <mergeCell ref="C2:S2"/>
    <mergeCell ref="A3:S3"/>
    <mergeCell ref="C4:E4"/>
    <mergeCell ref="H4:K4"/>
    <mergeCell ref="A4:A7"/>
    <mergeCell ref="B4:B7"/>
    <mergeCell ref="C5:C7"/>
    <mergeCell ref="D5:D7"/>
    <mergeCell ref="E5:E7"/>
    <mergeCell ref="F4:F7"/>
    <mergeCell ref="G4:G7"/>
    <mergeCell ref="H5:H7"/>
    <mergeCell ref="I5:I7"/>
    <mergeCell ref="J5:J7"/>
    <mergeCell ref="K5:K7"/>
    <mergeCell ref="L4:L7"/>
    <mergeCell ref="M4:M7"/>
    <mergeCell ref="N4:N7"/>
    <mergeCell ref="O4:O7"/>
    <mergeCell ref="P4:P7"/>
    <mergeCell ref="Q4:Q7"/>
    <mergeCell ref="R4:R7"/>
    <mergeCell ref="S4:S7"/>
  </mergeCells>
  <pageMargins left="0.7" right="0.7" top="0.75" bottom="0.75" header="0.3" footer="0.3"/>
  <headerFooter/>
  <ignoredErrors>
    <ignoredError sqref="G23:G28 G8:G1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pane ySplit="5" topLeftCell="A6" activePane="bottomLeft" state="frozen"/>
      <selection/>
      <selection pane="bottomLeft" activeCell="N4" sqref="N4"/>
    </sheetView>
  </sheetViews>
  <sheetFormatPr defaultColWidth="8.88333333333333" defaultRowHeight="15" customHeight="1"/>
  <cols>
    <col min="1" max="2" width="8.88333333333333" hidden="1" customWidth="1"/>
    <col min="3" max="5" width="5.66666666666667" customWidth="1"/>
    <col min="6" max="6" width="32.8833333333333" customWidth="1"/>
    <col min="7" max="10" width="14.3333333333333" style="74" customWidth="1"/>
  </cols>
  <sheetData>
    <row r="1" ht="13.5" customHeight="1" spans="1:10">
      <c r="A1" s="18"/>
      <c r="B1" s="18"/>
      <c r="C1" s="19" t="s">
        <v>105</v>
      </c>
      <c r="D1" s="19"/>
      <c r="E1" s="19"/>
      <c r="F1" s="19"/>
      <c r="G1" s="75"/>
      <c r="H1" s="75"/>
      <c r="I1" s="75"/>
      <c r="J1" s="75"/>
    </row>
    <row r="2" ht="40.5" customHeight="1" spans="1:10">
      <c r="A2" s="21"/>
      <c r="B2" s="15"/>
      <c r="C2" s="21" t="s">
        <v>106</v>
      </c>
      <c r="D2" s="15"/>
      <c r="E2" s="15"/>
      <c r="F2" s="15"/>
      <c r="G2" s="76"/>
      <c r="H2" s="76"/>
      <c r="I2" s="76"/>
      <c r="J2" s="76"/>
    </row>
    <row r="3" ht="21" customHeight="1" spans="1:10">
      <c r="A3" s="31" t="s">
        <v>4</v>
      </c>
      <c r="B3" s="31"/>
      <c r="C3" s="31"/>
      <c r="D3" s="31"/>
      <c r="E3" s="31"/>
      <c r="F3" s="31"/>
      <c r="G3" s="77"/>
      <c r="H3" s="77"/>
      <c r="I3" s="77"/>
      <c r="J3" s="82" t="s">
        <v>5</v>
      </c>
    </row>
    <row r="4" s="72" customFormat="1" ht="21" customHeight="1" spans="1:10">
      <c r="A4" s="78" t="s">
        <v>54</v>
      </c>
      <c r="B4" s="78" t="s">
        <v>55</v>
      </c>
      <c r="C4" s="26" t="s">
        <v>56</v>
      </c>
      <c r="D4" s="27"/>
      <c r="E4" s="27"/>
      <c r="F4" s="26" t="s">
        <v>57</v>
      </c>
      <c r="G4" s="79" t="s">
        <v>107</v>
      </c>
      <c r="H4" s="79" t="s">
        <v>108</v>
      </c>
      <c r="I4" s="79" t="s">
        <v>109</v>
      </c>
      <c r="J4" s="79" t="s">
        <v>49</v>
      </c>
    </row>
    <row r="5" s="73" customFormat="1" ht="21" customHeight="1" spans="1:10">
      <c r="A5" s="80"/>
      <c r="B5" s="80"/>
      <c r="C5" s="26" t="s">
        <v>64</v>
      </c>
      <c r="D5" s="26" t="s">
        <v>65</v>
      </c>
      <c r="E5" s="26" t="s">
        <v>66</v>
      </c>
      <c r="F5" s="26"/>
      <c r="G5" s="79"/>
      <c r="H5" s="79"/>
      <c r="I5" s="79"/>
      <c r="J5" s="79"/>
    </row>
    <row r="6" s="17" customFormat="1" ht="21" customHeight="1" spans="1:10">
      <c r="A6" s="28"/>
      <c r="B6" s="28"/>
      <c r="C6" s="25"/>
      <c r="D6" s="25"/>
      <c r="E6" s="25"/>
      <c r="F6" s="28" t="s">
        <v>71</v>
      </c>
      <c r="G6" s="29">
        <f t="shared" ref="G6:G26" si="0">SUM(H6:J6)</f>
        <v>16257.317477</v>
      </c>
      <c r="H6" s="81">
        <v>4125.252477</v>
      </c>
      <c r="I6" s="81">
        <v>12132.065</v>
      </c>
      <c r="J6" s="81">
        <v>0</v>
      </c>
    </row>
    <row r="7" s="17" customFormat="1" ht="21" customHeight="1" spans="1:10">
      <c r="A7" s="28"/>
      <c r="B7" s="28"/>
      <c r="C7" s="25" t="s">
        <v>72</v>
      </c>
      <c r="D7" s="25"/>
      <c r="E7" s="25"/>
      <c r="F7" s="28" t="s">
        <v>73</v>
      </c>
      <c r="G7" s="29">
        <f t="shared" si="0"/>
        <v>3541.417477</v>
      </c>
      <c r="H7" s="81">
        <v>3231.442477</v>
      </c>
      <c r="I7" s="81">
        <v>309.975</v>
      </c>
      <c r="J7" s="81">
        <v>0</v>
      </c>
    </row>
    <row r="8" ht="21" customHeight="1" spans="1:10">
      <c r="A8" s="28"/>
      <c r="B8" s="28"/>
      <c r="C8" s="25"/>
      <c r="D8" s="25" t="s">
        <v>74</v>
      </c>
      <c r="E8" s="25"/>
      <c r="F8" s="28" t="s">
        <v>75</v>
      </c>
      <c r="G8" s="29">
        <f t="shared" si="0"/>
        <v>3541.417477</v>
      </c>
      <c r="H8" s="81">
        <v>3231.442477</v>
      </c>
      <c r="I8" s="81">
        <v>309.975</v>
      </c>
      <c r="J8" s="81">
        <v>0</v>
      </c>
    </row>
    <row r="9" ht="21" customHeight="1" spans="1:10">
      <c r="A9" s="28"/>
      <c r="B9" s="28"/>
      <c r="C9" s="25"/>
      <c r="D9" s="25"/>
      <c r="E9" s="25" t="s">
        <v>76</v>
      </c>
      <c r="F9" s="28" t="s">
        <v>77</v>
      </c>
      <c r="G9" s="29">
        <f t="shared" si="0"/>
        <v>3400.882477</v>
      </c>
      <c r="H9" s="81">
        <v>3231.442477</v>
      </c>
      <c r="I9" s="81">
        <v>169.44</v>
      </c>
      <c r="J9" s="81">
        <v>0</v>
      </c>
    </row>
    <row r="10" ht="21" customHeight="1" spans="1:10">
      <c r="A10" s="28"/>
      <c r="B10" s="28"/>
      <c r="C10" s="25"/>
      <c r="D10" s="25"/>
      <c r="E10" s="25" t="s">
        <v>78</v>
      </c>
      <c r="F10" s="28" t="s">
        <v>79</v>
      </c>
      <c r="G10" s="29">
        <f t="shared" si="0"/>
        <v>140.535</v>
      </c>
      <c r="H10" s="81">
        <v>0</v>
      </c>
      <c r="I10" s="81">
        <v>140.535</v>
      </c>
      <c r="J10" s="81">
        <v>0</v>
      </c>
    </row>
    <row r="11" ht="21" customHeight="1" spans="1:10">
      <c r="A11" s="28"/>
      <c r="B11" s="28"/>
      <c r="C11" s="25" t="s">
        <v>80</v>
      </c>
      <c r="D11" s="25"/>
      <c r="E11" s="25"/>
      <c r="F11" s="28" t="s">
        <v>81</v>
      </c>
      <c r="G11" s="29">
        <f t="shared" si="0"/>
        <v>642.55</v>
      </c>
      <c r="H11" s="81">
        <v>642.55</v>
      </c>
      <c r="I11" s="81">
        <v>0</v>
      </c>
      <c r="J11" s="81">
        <v>0</v>
      </c>
    </row>
    <row r="12" ht="21" customHeight="1" spans="1:10">
      <c r="A12" s="28"/>
      <c r="B12" s="28"/>
      <c r="C12" s="25"/>
      <c r="D12" s="25" t="s">
        <v>78</v>
      </c>
      <c r="E12" s="25"/>
      <c r="F12" s="28" t="s">
        <v>82</v>
      </c>
      <c r="G12" s="29">
        <f t="shared" si="0"/>
        <v>642.55</v>
      </c>
      <c r="H12" s="81">
        <v>642.55</v>
      </c>
      <c r="I12" s="81">
        <v>0</v>
      </c>
      <c r="J12" s="81">
        <v>0</v>
      </c>
    </row>
    <row r="13" ht="21" customHeight="1" spans="1:10">
      <c r="A13" s="28"/>
      <c r="B13" s="28"/>
      <c r="C13" s="25"/>
      <c r="D13" s="25"/>
      <c r="E13" s="25" t="s">
        <v>78</v>
      </c>
      <c r="F13" s="28" t="s">
        <v>83</v>
      </c>
      <c r="G13" s="29">
        <f t="shared" si="0"/>
        <v>378.38</v>
      </c>
      <c r="H13" s="81">
        <v>378.38</v>
      </c>
      <c r="I13" s="81">
        <v>0</v>
      </c>
      <c r="J13" s="81">
        <v>0</v>
      </c>
    </row>
    <row r="14" ht="21" customHeight="1" spans="1:10">
      <c r="A14" s="28"/>
      <c r="B14" s="28"/>
      <c r="C14" s="25"/>
      <c r="D14" s="25"/>
      <c r="E14" s="25" t="s">
        <v>84</v>
      </c>
      <c r="F14" s="28" t="s">
        <v>85</v>
      </c>
      <c r="G14" s="29">
        <f t="shared" si="0"/>
        <v>264.17</v>
      </c>
      <c r="H14" s="81">
        <v>264.17</v>
      </c>
      <c r="I14" s="81">
        <v>0</v>
      </c>
      <c r="J14" s="81">
        <v>0</v>
      </c>
    </row>
    <row r="15" customFormat="1" ht="21" customHeight="1" spans="1:10">
      <c r="A15" s="28"/>
      <c r="B15" s="28"/>
      <c r="C15" s="25" t="s">
        <v>86</v>
      </c>
      <c r="D15" s="25"/>
      <c r="E15" s="25"/>
      <c r="F15" s="28" t="s">
        <v>87</v>
      </c>
      <c r="G15" s="29">
        <v>1000</v>
      </c>
      <c r="H15" s="81"/>
      <c r="I15" s="29">
        <v>1000</v>
      </c>
      <c r="J15" s="81"/>
    </row>
    <row r="16" customFormat="1" ht="21" customHeight="1" spans="1:10">
      <c r="A16" s="28"/>
      <c r="B16" s="28"/>
      <c r="C16" s="25"/>
      <c r="D16" s="25" t="s">
        <v>88</v>
      </c>
      <c r="E16" s="25"/>
      <c r="F16" s="28" t="s">
        <v>89</v>
      </c>
      <c r="G16" s="29">
        <v>1000</v>
      </c>
      <c r="H16" s="81"/>
      <c r="I16" s="29">
        <v>1000</v>
      </c>
      <c r="J16" s="81"/>
    </row>
    <row r="17" customFormat="1" ht="21" customHeight="1" spans="1:10">
      <c r="A17" s="28"/>
      <c r="B17" s="28"/>
      <c r="C17" s="25"/>
      <c r="D17" s="25"/>
      <c r="E17" s="25" t="s">
        <v>90</v>
      </c>
      <c r="F17" s="28" t="s">
        <v>91</v>
      </c>
      <c r="G17" s="29">
        <v>1000</v>
      </c>
      <c r="H17" s="81"/>
      <c r="I17" s="29">
        <v>1000</v>
      </c>
      <c r="J17" s="81"/>
    </row>
    <row r="18" customFormat="1" ht="21" customHeight="1" spans="1:10">
      <c r="A18" s="28"/>
      <c r="B18" s="28"/>
      <c r="C18" s="25" t="s">
        <v>92</v>
      </c>
      <c r="D18" s="25"/>
      <c r="E18" s="25"/>
      <c r="F18" s="28" t="s">
        <v>93</v>
      </c>
      <c r="G18" s="81">
        <v>10000</v>
      </c>
      <c r="H18" s="81"/>
      <c r="I18" s="81">
        <v>10000</v>
      </c>
      <c r="J18" s="81"/>
    </row>
    <row r="19" customFormat="1" ht="21" customHeight="1" spans="1:10">
      <c r="A19" s="28"/>
      <c r="B19" s="28"/>
      <c r="C19" s="25"/>
      <c r="D19" s="25" t="s">
        <v>90</v>
      </c>
      <c r="E19" s="25"/>
      <c r="F19" s="28" t="s">
        <v>94</v>
      </c>
      <c r="G19" s="81">
        <v>10000</v>
      </c>
      <c r="H19" s="81"/>
      <c r="I19" s="81">
        <v>10000</v>
      </c>
      <c r="J19" s="81"/>
    </row>
    <row r="20" customFormat="1" ht="21" customHeight="1" spans="1:10">
      <c r="A20" s="28"/>
      <c r="B20" s="28"/>
      <c r="C20" s="25"/>
      <c r="D20" s="25"/>
      <c r="E20" s="25" t="s">
        <v>95</v>
      </c>
      <c r="F20" s="28" t="s">
        <v>96</v>
      </c>
      <c r="G20" s="81">
        <v>10000</v>
      </c>
      <c r="H20" s="81"/>
      <c r="I20" s="81">
        <v>10000</v>
      </c>
      <c r="J20" s="81"/>
    </row>
    <row r="21" ht="21" customHeight="1" spans="1:10">
      <c r="A21" s="28"/>
      <c r="B21" s="28"/>
      <c r="C21" s="25" t="s">
        <v>97</v>
      </c>
      <c r="D21" s="25"/>
      <c r="E21" s="25"/>
      <c r="F21" s="28" t="s">
        <v>98</v>
      </c>
      <c r="G21" s="29">
        <f t="shared" si="0"/>
        <v>251.26</v>
      </c>
      <c r="H21" s="81">
        <v>251.26</v>
      </c>
      <c r="I21" s="81">
        <v>0</v>
      </c>
      <c r="J21" s="81">
        <v>0</v>
      </c>
    </row>
    <row r="22" ht="21" customHeight="1" spans="1:10">
      <c r="A22" s="28"/>
      <c r="B22" s="28"/>
      <c r="C22" s="25"/>
      <c r="D22" s="25" t="s">
        <v>90</v>
      </c>
      <c r="E22" s="25"/>
      <c r="F22" s="28" t="s">
        <v>99</v>
      </c>
      <c r="G22" s="29">
        <f t="shared" si="0"/>
        <v>251.26</v>
      </c>
      <c r="H22" s="81">
        <v>251.26</v>
      </c>
      <c r="I22" s="81">
        <v>0</v>
      </c>
      <c r="J22" s="81">
        <v>0</v>
      </c>
    </row>
    <row r="23" ht="21" customHeight="1" spans="1:10">
      <c r="A23" s="28"/>
      <c r="B23" s="28"/>
      <c r="C23" s="25"/>
      <c r="D23" s="25"/>
      <c r="E23" s="25" t="s">
        <v>76</v>
      </c>
      <c r="F23" s="28" t="s">
        <v>100</v>
      </c>
      <c r="G23" s="29">
        <f t="shared" si="0"/>
        <v>251.26</v>
      </c>
      <c r="H23" s="81">
        <v>251.26</v>
      </c>
      <c r="I23" s="81">
        <v>0</v>
      </c>
      <c r="J23" s="81">
        <v>0</v>
      </c>
    </row>
    <row r="24" ht="21" customHeight="1" spans="1:10">
      <c r="A24" s="28"/>
      <c r="B24" s="28"/>
      <c r="C24" s="25" t="s">
        <v>101</v>
      </c>
      <c r="D24" s="25"/>
      <c r="E24" s="25"/>
      <c r="F24" s="28" t="s">
        <v>102</v>
      </c>
      <c r="G24" s="29">
        <f t="shared" si="0"/>
        <v>822.09</v>
      </c>
      <c r="H24" s="81">
        <v>0</v>
      </c>
      <c r="I24" s="81">
        <v>822.09</v>
      </c>
      <c r="J24" s="81">
        <v>0</v>
      </c>
    </row>
    <row r="25" ht="21" customHeight="1" spans="1:10">
      <c r="A25" s="28"/>
      <c r="B25" s="28"/>
      <c r="C25" s="25"/>
      <c r="D25" s="25" t="s">
        <v>76</v>
      </c>
      <c r="E25" s="25"/>
      <c r="F25" s="28" t="s">
        <v>103</v>
      </c>
      <c r="G25" s="29">
        <f t="shared" si="0"/>
        <v>822.09</v>
      </c>
      <c r="H25" s="81">
        <v>0</v>
      </c>
      <c r="I25" s="81">
        <v>822.09</v>
      </c>
      <c r="J25" s="81">
        <v>0</v>
      </c>
    </row>
    <row r="26" ht="21" customHeight="1" spans="1:10">
      <c r="A26" s="28"/>
      <c r="B26" s="28"/>
      <c r="C26" s="25"/>
      <c r="D26" s="25"/>
      <c r="E26" s="25" t="s">
        <v>84</v>
      </c>
      <c r="F26" s="28" t="s">
        <v>104</v>
      </c>
      <c r="G26" s="29">
        <f t="shared" si="0"/>
        <v>822.09</v>
      </c>
      <c r="H26" s="81">
        <v>0</v>
      </c>
      <c r="I26" s="81">
        <v>822.09</v>
      </c>
      <c r="J26" s="81">
        <v>0</v>
      </c>
    </row>
  </sheetData>
  <mergeCells count="11">
    <mergeCell ref="C1:J1"/>
    <mergeCell ref="C2:J2"/>
    <mergeCell ref="A3:I3"/>
    <mergeCell ref="C4:E4"/>
    <mergeCell ref="A4:A5"/>
    <mergeCell ref="B4:B5"/>
    <mergeCell ref="F4:F5"/>
    <mergeCell ref="G4:G5"/>
    <mergeCell ref="H4:H5"/>
    <mergeCell ref="I4:I5"/>
    <mergeCell ref="J4:J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showGridLines="0" workbookViewId="0">
      <pane ySplit="6" topLeftCell="A7" activePane="bottomLeft" state="frozen"/>
      <selection/>
      <selection pane="bottomLeft" activeCell="K11" sqref="K11"/>
    </sheetView>
  </sheetViews>
  <sheetFormatPr defaultColWidth="8" defaultRowHeight="14.25" customHeight="1" outlineLevelCol="6"/>
  <cols>
    <col min="1" max="1" width="29.1083333333333" style="37" customWidth="1"/>
    <col min="2" max="2" width="24.3333333333333" style="37" customWidth="1"/>
    <col min="3" max="3" width="30.3333333333333" style="37" customWidth="1"/>
    <col min="4" max="7" width="17.1083333333333" style="37" customWidth="1"/>
  </cols>
  <sheetData>
    <row r="1" ht="15" customHeight="1" spans="1:7">
      <c r="A1" s="48"/>
      <c r="B1" s="49"/>
      <c r="C1" s="49"/>
      <c r="D1" s="50"/>
      <c r="E1" s="51"/>
      <c r="F1" s="50"/>
      <c r="G1" s="52" t="s">
        <v>110</v>
      </c>
    </row>
    <row r="2" ht="32.25" customHeight="1" spans="1:7">
      <c r="A2" s="53" t="s">
        <v>111</v>
      </c>
      <c r="B2" s="53"/>
      <c r="C2" s="53"/>
      <c r="D2" s="53"/>
      <c r="E2" s="53"/>
      <c r="F2" s="54"/>
      <c r="G2" s="54"/>
    </row>
    <row r="3" ht="18" customHeight="1" spans="1:7">
      <c r="A3" s="55" t="s">
        <v>4</v>
      </c>
      <c r="B3" s="55"/>
      <c r="C3" s="55"/>
      <c r="D3" s="56"/>
      <c r="E3" s="57"/>
      <c r="F3" s="56"/>
      <c r="G3" s="58" t="s">
        <v>5</v>
      </c>
    </row>
    <row r="4" ht="19.5" customHeight="1" spans="1:7">
      <c r="A4" s="59" t="s">
        <v>112</v>
      </c>
      <c r="B4" s="59"/>
      <c r="C4" s="59" t="s">
        <v>113</v>
      </c>
      <c r="D4" s="59"/>
      <c r="E4" s="60"/>
      <c r="F4" s="61"/>
      <c r="G4" s="61"/>
    </row>
    <row r="5" ht="19.5" customHeight="1" spans="1:7">
      <c r="A5" s="59" t="s">
        <v>114</v>
      </c>
      <c r="B5" s="59" t="s">
        <v>9</v>
      </c>
      <c r="C5" s="62" t="s">
        <v>114</v>
      </c>
      <c r="D5" s="59" t="s">
        <v>9</v>
      </c>
      <c r="E5" s="60"/>
      <c r="F5" s="61"/>
      <c r="G5" s="61"/>
    </row>
    <row r="6" ht="19.5" customHeight="1" spans="1:7">
      <c r="A6" s="59"/>
      <c r="B6" s="59"/>
      <c r="C6" s="63"/>
      <c r="D6" s="59" t="s">
        <v>107</v>
      </c>
      <c r="E6" s="59" t="s">
        <v>68</v>
      </c>
      <c r="F6" s="59" t="s">
        <v>69</v>
      </c>
      <c r="G6" s="59" t="s">
        <v>70</v>
      </c>
    </row>
    <row r="7" ht="19.5" customHeight="1" spans="1:7">
      <c r="A7" s="64" t="s">
        <v>115</v>
      </c>
      <c r="B7" s="65">
        <v>5257.317477</v>
      </c>
      <c r="C7" s="64" t="s">
        <v>11</v>
      </c>
      <c r="D7" s="65">
        <f t="shared" ref="D7:D28" si="0">SUM(E7:G7)</f>
        <v>3541.417477</v>
      </c>
      <c r="E7" s="65">
        <v>3541.417477</v>
      </c>
      <c r="F7" s="65"/>
      <c r="G7" s="65"/>
    </row>
    <row r="8" ht="19.5" customHeight="1" spans="1:7">
      <c r="A8" s="66" t="s">
        <v>116</v>
      </c>
      <c r="B8" s="65">
        <v>1000</v>
      </c>
      <c r="C8" s="64" t="s">
        <v>13</v>
      </c>
      <c r="D8" s="65">
        <f t="shared" si="0"/>
        <v>0</v>
      </c>
      <c r="E8" s="65"/>
      <c r="F8" s="65"/>
      <c r="G8" s="65"/>
    </row>
    <row r="9" ht="19.5" customHeight="1" spans="1:7">
      <c r="A9" s="66" t="s">
        <v>117</v>
      </c>
      <c r="B9" s="65"/>
      <c r="C9" s="64" t="s">
        <v>15</v>
      </c>
      <c r="D9" s="65">
        <f t="shared" si="0"/>
        <v>0</v>
      </c>
      <c r="E9" s="65"/>
      <c r="F9" s="65"/>
      <c r="G9" s="65"/>
    </row>
    <row r="10" ht="19.5" customHeight="1" spans="1:7">
      <c r="A10" s="66"/>
      <c r="B10" s="67"/>
      <c r="C10" s="64" t="s">
        <v>17</v>
      </c>
      <c r="D10" s="65">
        <f t="shared" si="0"/>
        <v>0</v>
      </c>
      <c r="E10" s="65"/>
      <c r="F10" s="65"/>
      <c r="G10" s="65"/>
    </row>
    <row r="11" ht="19.5" customHeight="1" spans="1:7">
      <c r="A11" s="66"/>
      <c r="B11" s="67"/>
      <c r="C11" s="64" t="s">
        <v>19</v>
      </c>
      <c r="D11" s="65">
        <f t="shared" si="0"/>
        <v>0</v>
      </c>
      <c r="E11" s="65"/>
      <c r="F11" s="65"/>
      <c r="G11" s="65"/>
    </row>
    <row r="12" ht="19.5" customHeight="1" spans="1:7">
      <c r="A12" s="66"/>
      <c r="B12" s="67"/>
      <c r="C12" s="64" t="s">
        <v>21</v>
      </c>
      <c r="D12" s="65">
        <f t="shared" si="0"/>
        <v>0</v>
      </c>
      <c r="E12" s="65"/>
      <c r="F12" s="65"/>
      <c r="G12" s="65"/>
    </row>
    <row r="13" ht="19.5" customHeight="1" spans="1:7">
      <c r="A13" s="66"/>
      <c r="B13" s="67"/>
      <c r="C13" s="64" t="s">
        <v>23</v>
      </c>
      <c r="D13" s="65">
        <f t="shared" si="0"/>
        <v>0</v>
      </c>
      <c r="E13" s="65"/>
      <c r="F13" s="65"/>
      <c r="G13" s="65"/>
    </row>
    <row r="14" ht="19.5" customHeight="1" spans="1:7">
      <c r="A14" s="66"/>
      <c r="B14" s="67"/>
      <c r="C14" s="64" t="s">
        <v>25</v>
      </c>
      <c r="D14" s="65">
        <f t="shared" si="0"/>
        <v>642.55</v>
      </c>
      <c r="E14" s="65">
        <v>642.55</v>
      </c>
      <c r="F14" s="65"/>
      <c r="G14" s="65"/>
    </row>
    <row r="15" ht="19.5" customHeight="1" spans="1:7">
      <c r="A15" s="66"/>
      <c r="B15" s="67"/>
      <c r="C15" s="64" t="s">
        <v>26</v>
      </c>
      <c r="D15" s="65">
        <f t="shared" si="0"/>
        <v>0</v>
      </c>
      <c r="E15" s="65"/>
      <c r="F15" s="65"/>
      <c r="G15" s="65"/>
    </row>
    <row r="16" ht="19.5" customHeight="1" spans="1:7">
      <c r="A16" s="66"/>
      <c r="B16" s="67"/>
      <c r="C16" s="64" t="s">
        <v>27</v>
      </c>
      <c r="D16" s="65">
        <f t="shared" si="0"/>
        <v>0</v>
      </c>
      <c r="E16" s="65"/>
      <c r="F16" s="65"/>
      <c r="G16" s="65"/>
    </row>
    <row r="17" ht="19.5" customHeight="1" spans="1:7">
      <c r="A17" s="66"/>
      <c r="B17" s="67"/>
      <c r="C17" s="64" t="s">
        <v>28</v>
      </c>
      <c r="D17" s="65">
        <v>1000</v>
      </c>
      <c r="E17" s="65"/>
      <c r="F17" s="65">
        <v>1000</v>
      </c>
      <c r="G17" s="65"/>
    </row>
    <row r="18" ht="19.5" customHeight="1" spans="1:7">
      <c r="A18" s="64"/>
      <c r="B18" s="67"/>
      <c r="C18" s="64" t="s">
        <v>29</v>
      </c>
      <c r="D18" s="65">
        <f t="shared" si="0"/>
        <v>0</v>
      </c>
      <c r="E18" s="65"/>
      <c r="F18" s="65"/>
      <c r="G18" s="65"/>
    </row>
    <row r="19" ht="19.5" customHeight="1" spans="1:7">
      <c r="A19" s="66"/>
      <c r="B19" s="67"/>
      <c r="C19" s="64" t="s">
        <v>30</v>
      </c>
      <c r="D19" s="65">
        <f t="shared" si="0"/>
        <v>0</v>
      </c>
      <c r="E19" s="65"/>
      <c r="F19" s="65"/>
      <c r="G19" s="65"/>
    </row>
    <row r="20" ht="19.5" customHeight="1" spans="1:7">
      <c r="A20" s="68"/>
      <c r="B20" s="65"/>
      <c r="C20" s="64" t="s">
        <v>31</v>
      </c>
      <c r="D20" s="65">
        <v>10000</v>
      </c>
      <c r="E20" s="65">
        <v>10000</v>
      </c>
      <c r="F20" s="65"/>
      <c r="G20" s="65"/>
    </row>
    <row r="21" ht="19.5" customHeight="1" spans="1:7">
      <c r="A21" s="64"/>
      <c r="B21" s="67"/>
      <c r="C21" s="64" t="s">
        <v>32</v>
      </c>
      <c r="D21" s="65">
        <f t="shared" si="0"/>
        <v>0</v>
      </c>
      <c r="E21" s="65"/>
      <c r="F21" s="65"/>
      <c r="G21" s="65"/>
    </row>
    <row r="22" ht="19.5" customHeight="1" spans="1:7">
      <c r="A22" s="64"/>
      <c r="B22" s="67"/>
      <c r="C22" s="64" t="s">
        <v>33</v>
      </c>
      <c r="D22" s="65">
        <f t="shared" si="0"/>
        <v>0</v>
      </c>
      <c r="E22" s="65"/>
      <c r="F22" s="65"/>
      <c r="G22" s="65"/>
    </row>
    <row r="23" ht="19.5" customHeight="1" spans="1:7">
      <c r="A23" s="64"/>
      <c r="B23" s="67"/>
      <c r="C23" s="64" t="s">
        <v>34</v>
      </c>
      <c r="D23" s="65">
        <f t="shared" si="0"/>
        <v>0</v>
      </c>
      <c r="E23" s="65"/>
      <c r="F23" s="65"/>
      <c r="G23" s="65"/>
    </row>
    <row r="24" ht="19.5" customHeight="1" spans="1:7">
      <c r="A24" s="64"/>
      <c r="B24" s="65"/>
      <c r="C24" s="64" t="s">
        <v>35</v>
      </c>
      <c r="D24" s="65">
        <f t="shared" si="0"/>
        <v>0</v>
      </c>
      <c r="E24" s="65"/>
      <c r="F24" s="65"/>
      <c r="G24" s="65"/>
    </row>
    <row r="25" ht="19.5" customHeight="1" spans="1:7">
      <c r="A25" s="64"/>
      <c r="B25" s="65"/>
      <c r="C25" s="64" t="s">
        <v>36</v>
      </c>
      <c r="D25" s="65">
        <f t="shared" si="0"/>
        <v>251.26</v>
      </c>
      <c r="E25" s="65">
        <v>251.26</v>
      </c>
      <c r="F25" s="65"/>
      <c r="G25" s="65"/>
    </row>
    <row r="26" ht="19.5" customHeight="1" spans="1:7">
      <c r="A26" s="66"/>
      <c r="B26" s="65"/>
      <c r="C26" s="64" t="s">
        <v>37</v>
      </c>
      <c r="D26" s="65">
        <f t="shared" si="0"/>
        <v>0</v>
      </c>
      <c r="E26" s="65"/>
      <c r="F26" s="65"/>
      <c r="G26" s="65"/>
    </row>
    <row r="27" ht="19.5" customHeight="1" spans="1:7">
      <c r="A27" s="64"/>
      <c r="B27" s="65"/>
      <c r="C27" s="64" t="s">
        <v>38</v>
      </c>
      <c r="D27" s="65">
        <f t="shared" si="0"/>
        <v>0</v>
      </c>
      <c r="E27" s="65"/>
      <c r="F27" s="65"/>
      <c r="G27" s="65"/>
    </row>
    <row r="28" ht="19.5" customHeight="1" spans="1:7">
      <c r="A28" s="64"/>
      <c r="B28" s="65"/>
      <c r="C28" s="64" t="s">
        <v>39</v>
      </c>
      <c r="D28" s="65">
        <f t="shared" si="0"/>
        <v>822.09</v>
      </c>
      <c r="E28" s="65">
        <v>822.09</v>
      </c>
      <c r="F28" s="65"/>
      <c r="G28" s="65"/>
    </row>
    <row r="29" ht="19.5" customHeight="1" spans="1:7">
      <c r="A29" s="64"/>
      <c r="B29" s="65"/>
      <c r="C29" s="64" t="s">
        <v>40</v>
      </c>
      <c r="D29" s="65"/>
      <c r="E29" s="65"/>
      <c r="F29" s="65"/>
      <c r="G29" s="65">
        <f>ROUND(G31-SUM(G7:G28),2)</f>
        <v>0</v>
      </c>
    </row>
    <row r="30" ht="19.5" customHeight="1" spans="1:7">
      <c r="A30" s="64"/>
      <c r="B30" s="65"/>
      <c r="C30" s="64"/>
      <c r="D30" s="65"/>
      <c r="E30" s="65"/>
      <c r="F30" s="65"/>
      <c r="G30" s="65"/>
    </row>
    <row r="31" ht="19.5" customHeight="1" spans="1:7">
      <c r="A31" s="64" t="s">
        <v>118</v>
      </c>
      <c r="B31" s="65">
        <f>SUM(B7:B9)</f>
        <v>6257.317477</v>
      </c>
      <c r="C31" s="64" t="s">
        <v>119</v>
      </c>
      <c r="D31" s="65">
        <f>D35-D33</f>
        <v>16257.317477</v>
      </c>
      <c r="E31" s="65">
        <f>E35-E33</f>
        <v>15257.317477</v>
      </c>
      <c r="F31" s="65">
        <f>F35-F33</f>
        <v>1000</v>
      </c>
      <c r="G31" s="65">
        <f>G35-G33</f>
        <v>0</v>
      </c>
    </row>
    <row r="32" ht="19.5" customHeight="1" spans="1:7">
      <c r="A32" s="64"/>
      <c r="B32" s="65"/>
      <c r="C32" s="64"/>
      <c r="D32" s="65"/>
      <c r="E32" s="65"/>
      <c r="F32" s="65"/>
      <c r="G32" s="65"/>
    </row>
    <row r="33" ht="19.5" customHeight="1" spans="1:7">
      <c r="A33" s="64" t="s">
        <v>48</v>
      </c>
      <c r="B33" s="65">
        <v>10000</v>
      </c>
      <c r="C33" s="64" t="s">
        <v>49</v>
      </c>
      <c r="D33" s="69">
        <f>SUM(E33:G33)</f>
        <v>0</v>
      </c>
      <c r="E33" s="70"/>
      <c r="F33" s="70"/>
      <c r="G33" s="70"/>
    </row>
    <row r="34" ht="19.5" customHeight="1" spans="1:7">
      <c r="A34" s="64"/>
      <c r="B34" s="65"/>
      <c r="C34" s="64"/>
      <c r="D34" s="65"/>
      <c r="E34" s="65"/>
      <c r="F34" s="65"/>
      <c r="G34" s="65"/>
    </row>
    <row r="35" ht="19.5" customHeight="1" spans="1:7">
      <c r="A35" s="64" t="s">
        <v>120</v>
      </c>
      <c r="B35" s="65">
        <f>B31+B33</f>
        <v>16257.317477</v>
      </c>
      <c r="C35" s="64" t="s">
        <v>121</v>
      </c>
      <c r="D35" s="65">
        <f>SUM(E35:G35)</f>
        <v>16257.317477</v>
      </c>
      <c r="E35" s="71">
        <v>15257.317477</v>
      </c>
      <c r="F35" s="71">
        <v>1000</v>
      </c>
      <c r="G35" s="71"/>
    </row>
  </sheetData>
  <mergeCells count="8">
    <mergeCell ref="A2:G2"/>
    <mergeCell ref="A3:F3"/>
    <mergeCell ref="A4:B4"/>
    <mergeCell ref="C4:G4"/>
    <mergeCell ref="D5:G5"/>
    <mergeCell ref="A5:A6"/>
    <mergeCell ref="B5:B6"/>
    <mergeCell ref="C5:C6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pane ySplit="5" topLeftCell="A6" activePane="bottomLeft" state="frozen"/>
      <selection/>
      <selection pane="bottomLeft" activeCell="P9" sqref="P9"/>
    </sheetView>
  </sheetViews>
  <sheetFormatPr defaultColWidth="8.88333333333333" defaultRowHeight="15" customHeight="1"/>
  <cols>
    <col min="1" max="2" width="8.88333333333333" hidden="1" customWidth="1"/>
    <col min="3" max="5" width="5.66666666666667" customWidth="1"/>
    <col min="6" max="6" width="32.8833333333333" customWidth="1"/>
    <col min="7" max="11" width="14.3333333333333" customWidth="1"/>
  </cols>
  <sheetData>
    <row r="1" customHeight="1" spans="2:11">
      <c r="B1" s="18"/>
      <c r="C1" s="19" t="s">
        <v>122</v>
      </c>
      <c r="D1" s="19"/>
      <c r="E1" s="19"/>
      <c r="F1" s="19"/>
      <c r="G1" s="19"/>
      <c r="H1" s="19"/>
      <c r="I1" s="19"/>
      <c r="J1" s="19"/>
      <c r="K1" s="19"/>
    </row>
    <row r="2" s="15" customFormat="1" ht="40.5" customHeight="1" spans="1:3">
      <c r="A2" s="20"/>
      <c r="C2" s="21" t="s">
        <v>123</v>
      </c>
    </row>
    <row r="3" ht="18" customHeight="1" spans="1:11">
      <c r="A3" s="22" t="s">
        <v>4</v>
      </c>
      <c r="B3" s="23"/>
      <c r="C3" s="24"/>
      <c r="D3" s="24"/>
      <c r="E3" s="24"/>
      <c r="F3" s="24"/>
      <c r="G3" s="24"/>
      <c r="H3" s="24"/>
      <c r="I3" s="24"/>
      <c r="J3" s="31"/>
      <c r="K3" s="32" t="s">
        <v>5</v>
      </c>
    </row>
    <row r="4" ht="19.5" customHeight="1" spans="1:11">
      <c r="A4" s="25" t="s">
        <v>54</v>
      </c>
      <c r="B4" s="25" t="s">
        <v>55</v>
      </c>
      <c r="C4" s="26" t="s">
        <v>56</v>
      </c>
      <c r="D4" s="27"/>
      <c r="E4" s="27"/>
      <c r="F4" s="26" t="s">
        <v>57</v>
      </c>
      <c r="G4" s="26" t="s">
        <v>58</v>
      </c>
      <c r="H4" s="26" t="s">
        <v>108</v>
      </c>
      <c r="I4" s="27"/>
      <c r="J4" s="27"/>
      <c r="K4" s="26" t="s">
        <v>109</v>
      </c>
    </row>
    <row r="5" s="16" customFormat="1" ht="19.5" customHeight="1" spans="1:11">
      <c r="A5" s="28"/>
      <c r="B5" s="28"/>
      <c r="C5" s="26" t="s">
        <v>64</v>
      </c>
      <c r="D5" s="26" t="s">
        <v>65</v>
      </c>
      <c r="E5" s="26" t="s">
        <v>66</v>
      </c>
      <c r="F5" s="26"/>
      <c r="G5" s="26"/>
      <c r="H5" s="26" t="s">
        <v>124</v>
      </c>
      <c r="I5" s="26" t="s">
        <v>125</v>
      </c>
      <c r="J5" s="26" t="s">
        <v>126</v>
      </c>
      <c r="K5" s="26"/>
    </row>
    <row r="6" ht="19.5" customHeight="1" spans="1:11">
      <c r="A6" s="28"/>
      <c r="B6" s="28"/>
      <c r="C6" s="25"/>
      <c r="D6" s="25"/>
      <c r="E6" s="25"/>
      <c r="F6" s="28" t="s">
        <v>71</v>
      </c>
      <c r="G6" s="30">
        <f t="shared" ref="G6:G23" si="0">H6+K6</f>
        <v>15257.317477</v>
      </c>
      <c r="H6" s="30">
        <f t="shared" ref="H6:H23" si="1">I6+J6</f>
        <v>4125.252477</v>
      </c>
      <c r="I6" s="30">
        <v>3948.87</v>
      </c>
      <c r="J6" s="30">
        <v>176.382477</v>
      </c>
      <c r="K6" s="30">
        <v>11132.065</v>
      </c>
    </row>
    <row r="7" ht="19.5" customHeight="1" spans="1:11">
      <c r="A7" s="28"/>
      <c r="B7" s="28"/>
      <c r="C7" s="25" t="s">
        <v>72</v>
      </c>
      <c r="D7" s="25"/>
      <c r="E7" s="25"/>
      <c r="F7" s="28" t="s">
        <v>73</v>
      </c>
      <c r="G7" s="30">
        <f t="shared" si="0"/>
        <v>3541.417477</v>
      </c>
      <c r="H7" s="30">
        <f t="shared" si="1"/>
        <v>3231.442477</v>
      </c>
      <c r="I7" s="30">
        <v>3055.06</v>
      </c>
      <c r="J7" s="30">
        <v>176.382477</v>
      </c>
      <c r="K7" s="30">
        <v>309.975</v>
      </c>
    </row>
    <row r="8" ht="19.5" customHeight="1" spans="1:11">
      <c r="A8" s="28"/>
      <c r="B8" s="28"/>
      <c r="C8" s="25"/>
      <c r="D8" s="25" t="s">
        <v>74</v>
      </c>
      <c r="E8" s="25"/>
      <c r="F8" s="28" t="s">
        <v>75</v>
      </c>
      <c r="G8" s="30">
        <f t="shared" si="0"/>
        <v>3541.417477</v>
      </c>
      <c r="H8" s="30">
        <f t="shared" si="1"/>
        <v>3231.442477</v>
      </c>
      <c r="I8" s="30">
        <v>3055.06</v>
      </c>
      <c r="J8" s="30">
        <v>176.382477</v>
      </c>
      <c r="K8" s="30">
        <v>309.975</v>
      </c>
    </row>
    <row r="9" ht="19.5" customHeight="1" spans="1:11">
      <c r="A9" s="28"/>
      <c r="B9" s="28"/>
      <c r="C9" s="25"/>
      <c r="D9" s="25"/>
      <c r="E9" s="25" t="s">
        <v>76</v>
      </c>
      <c r="F9" s="28" t="s">
        <v>77</v>
      </c>
      <c r="G9" s="30">
        <f t="shared" si="0"/>
        <v>3400.882477</v>
      </c>
      <c r="H9" s="30">
        <f t="shared" si="1"/>
        <v>3231.442477</v>
      </c>
      <c r="I9" s="30">
        <v>3055.06</v>
      </c>
      <c r="J9" s="30">
        <v>176.382477</v>
      </c>
      <c r="K9" s="30">
        <v>169.44</v>
      </c>
    </row>
    <row r="10" ht="19.5" customHeight="1" spans="1:11">
      <c r="A10" s="28"/>
      <c r="B10" s="28"/>
      <c r="C10" s="25"/>
      <c r="D10" s="25"/>
      <c r="E10" s="25" t="s">
        <v>78</v>
      </c>
      <c r="F10" s="28" t="s">
        <v>79</v>
      </c>
      <c r="G10" s="30">
        <f t="shared" si="0"/>
        <v>140.535</v>
      </c>
      <c r="H10" s="30">
        <f t="shared" si="1"/>
        <v>0</v>
      </c>
      <c r="I10" s="30">
        <v>0</v>
      </c>
      <c r="J10" s="30">
        <v>0</v>
      </c>
      <c r="K10" s="30">
        <v>140.535</v>
      </c>
    </row>
    <row r="11" ht="19.5" customHeight="1" spans="1:11">
      <c r="A11" s="28"/>
      <c r="B11" s="28"/>
      <c r="C11" s="25" t="s">
        <v>80</v>
      </c>
      <c r="D11" s="25"/>
      <c r="E11" s="25"/>
      <c r="F11" s="28" t="s">
        <v>81</v>
      </c>
      <c r="G11" s="30">
        <f t="shared" si="0"/>
        <v>642.55</v>
      </c>
      <c r="H11" s="30">
        <f t="shared" si="1"/>
        <v>642.55</v>
      </c>
      <c r="I11" s="30">
        <v>642.55</v>
      </c>
      <c r="J11" s="30">
        <v>0</v>
      </c>
      <c r="K11" s="30">
        <v>0</v>
      </c>
    </row>
    <row r="12" ht="19.5" customHeight="1" spans="1:11">
      <c r="A12" s="28"/>
      <c r="B12" s="28"/>
      <c r="C12" s="25"/>
      <c r="D12" s="25" t="s">
        <v>78</v>
      </c>
      <c r="E12" s="25"/>
      <c r="F12" s="28" t="s">
        <v>82</v>
      </c>
      <c r="G12" s="30">
        <f t="shared" si="0"/>
        <v>642.55</v>
      </c>
      <c r="H12" s="30">
        <f t="shared" si="1"/>
        <v>642.55</v>
      </c>
      <c r="I12" s="30">
        <v>642.55</v>
      </c>
      <c r="J12" s="30">
        <v>0</v>
      </c>
      <c r="K12" s="30">
        <v>0</v>
      </c>
    </row>
    <row r="13" ht="19.5" customHeight="1" spans="1:11">
      <c r="A13" s="28"/>
      <c r="B13" s="28"/>
      <c r="C13" s="25"/>
      <c r="D13" s="25"/>
      <c r="E13" s="25" t="s">
        <v>78</v>
      </c>
      <c r="F13" s="28" t="s">
        <v>83</v>
      </c>
      <c r="G13" s="30">
        <f t="shared" si="0"/>
        <v>378.38</v>
      </c>
      <c r="H13" s="30">
        <f t="shared" si="1"/>
        <v>378.38</v>
      </c>
      <c r="I13" s="30">
        <v>378.38</v>
      </c>
      <c r="J13" s="30">
        <v>0</v>
      </c>
      <c r="K13" s="30">
        <v>0</v>
      </c>
    </row>
    <row r="14" ht="19.5" customHeight="1" spans="1:11">
      <c r="A14" s="28"/>
      <c r="B14" s="28"/>
      <c r="C14" s="25"/>
      <c r="D14" s="25"/>
      <c r="E14" s="25" t="s">
        <v>84</v>
      </c>
      <c r="F14" s="28" t="s">
        <v>85</v>
      </c>
      <c r="G14" s="30">
        <f t="shared" si="0"/>
        <v>264.17</v>
      </c>
      <c r="H14" s="30">
        <f t="shared" si="1"/>
        <v>264.17</v>
      </c>
      <c r="I14" s="30">
        <v>264.17</v>
      </c>
      <c r="J14" s="30">
        <v>0</v>
      </c>
      <c r="K14" s="30">
        <v>0</v>
      </c>
    </row>
    <row r="15" customFormat="1" ht="19.5" customHeight="1" spans="1:11">
      <c r="A15" s="28"/>
      <c r="B15" s="28"/>
      <c r="C15" s="25" t="s">
        <v>92</v>
      </c>
      <c r="D15" s="25"/>
      <c r="E15" s="25"/>
      <c r="F15" s="28" t="s">
        <v>93</v>
      </c>
      <c r="G15" s="30">
        <v>10000</v>
      </c>
      <c r="H15" s="30"/>
      <c r="I15" s="30"/>
      <c r="J15" s="30"/>
      <c r="K15" s="30">
        <v>10000</v>
      </c>
    </row>
    <row r="16" customFormat="1" ht="19.5" customHeight="1" spans="1:11">
      <c r="A16" s="28"/>
      <c r="B16" s="28"/>
      <c r="C16" s="25"/>
      <c r="D16" s="25" t="s">
        <v>90</v>
      </c>
      <c r="E16" s="25"/>
      <c r="F16" s="28" t="s">
        <v>94</v>
      </c>
      <c r="G16" s="30">
        <v>10000</v>
      </c>
      <c r="H16" s="30"/>
      <c r="I16" s="30"/>
      <c r="J16" s="30"/>
      <c r="K16" s="30">
        <v>10000</v>
      </c>
    </row>
    <row r="17" customFormat="1" ht="19.5" customHeight="1" spans="1:11">
      <c r="A17" s="28"/>
      <c r="B17" s="28"/>
      <c r="C17" s="25"/>
      <c r="D17" s="25"/>
      <c r="E17" s="25" t="s">
        <v>95</v>
      </c>
      <c r="F17" s="28" t="s">
        <v>96</v>
      </c>
      <c r="G17" s="30">
        <v>10000</v>
      </c>
      <c r="H17" s="30"/>
      <c r="I17" s="30"/>
      <c r="J17" s="30"/>
      <c r="K17" s="30">
        <v>10000</v>
      </c>
    </row>
    <row r="18" ht="19.5" customHeight="1" spans="1:11">
      <c r="A18" s="28"/>
      <c r="B18" s="28"/>
      <c r="C18" s="25" t="s">
        <v>97</v>
      </c>
      <c r="D18" s="25"/>
      <c r="E18" s="25"/>
      <c r="F18" s="28" t="s">
        <v>98</v>
      </c>
      <c r="G18" s="30">
        <f t="shared" si="0"/>
        <v>251.26</v>
      </c>
      <c r="H18" s="30">
        <f t="shared" si="1"/>
        <v>251.26</v>
      </c>
      <c r="I18" s="30">
        <v>251.26</v>
      </c>
      <c r="J18" s="30">
        <v>0</v>
      </c>
      <c r="K18" s="30">
        <v>0</v>
      </c>
    </row>
    <row r="19" ht="19.5" customHeight="1" spans="1:11">
      <c r="A19" s="28"/>
      <c r="B19" s="28"/>
      <c r="C19" s="25"/>
      <c r="D19" s="25" t="s">
        <v>90</v>
      </c>
      <c r="E19" s="25"/>
      <c r="F19" s="28" t="s">
        <v>99</v>
      </c>
      <c r="G19" s="30">
        <f t="shared" si="0"/>
        <v>251.26</v>
      </c>
      <c r="H19" s="30">
        <f t="shared" si="1"/>
        <v>251.26</v>
      </c>
      <c r="I19" s="30">
        <v>251.26</v>
      </c>
      <c r="J19" s="30">
        <v>0</v>
      </c>
      <c r="K19" s="30">
        <v>0</v>
      </c>
    </row>
    <row r="20" ht="19.5" customHeight="1" spans="1:11">
      <c r="A20" s="28"/>
      <c r="B20" s="28"/>
      <c r="C20" s="25"/>
      <c r="D20" s="25"/>
      <c r="E20" s="25" t="s">
        <v>76</v>
      </c>
      <c r="F20" s="28" t="s">
        <v>100</v>
      </c>
      <c r="G20" s="30">
        <f t="shared" si="0"/>
        <v>251.26</v>
      </c>
      <c r="H20" s="30">
        <f t="shared" si="1"/>
        <v>251.26</v>
      </c>
      <c r="I20" s="30">
        <v>251.26</v>
      </c>
      <c r="J20" s="30">
        <v>0</v>
      </c>
      <c r="K20" s="30">
        <v>0</v>
      </c>
    </row>
    <row r="21" ht="19.5" customHeight="1" spans="1:11">
      <c r="A21" s="28"/>
      <c r="B21" s="28"/>
      <c r="C21" s="25" t="s">
        <v>101</v>
      </c>
      <c r="D21" s="25"/>
      <c r="E21" s="25"/>
      <c r="F21" s="28" t="s">
        <v>102</v>
      </c>
      <c r="G21" s="30">
        <f t="shared" si="0"/>
        <v>822.09</v>
      </c>
      <c r="H21" s="30">
        <f t="shared" si="1"/>
        <v>0</v>
      </c>
      <c r="I21" s="30">
        <v>0</v>
      </c>
      <c r="J21" s="30">
        <v>0</v>
      </c>
      <c r="K21" s="30">
        <v>822.09</v>
      </c>
    </row>
    <row r="22" ht="19.5" customHeight="1" spans="1:11">
      <c r="A22" s="28"/>
      <c r="B22" s="28"/>
      <c r="C22" s="25"/>
      <c r="D22" s="25" t="s">
        <v>76</v>
      </c>
      <c r="E22" s="25"/>
      <c r="F22" s="28" t="s">
        <v>103</v>
      </c>
      <c r="G22" s="30">
        <f t="shared" si="0"/>
        <v>822.09</v>
      </c>
      <c r="H22" s="30">
        <f t="shared" si="1"/>
        <v>0</v>
      </c>
      <c r="I22" s="30">
        <v>0</v>
      </c>
      <c r="J22" s="30">
        <v>0</v>
      </c>
      <c r="K22" s="30">
        <v>822.09</v>
      </c>
    </row>
    <row r="23" ht="19.5" customHeight="1" spans="1:11">
      <c r="A23" s="28"/>
      <c r="B23" s="28"/>
      <c r="C23" s="25"/>
      <c r="D23" s="25"/>
      <c r="E23" s="25" t="s">
        <v>84</v>
      </c>
      <c r="F23" s="28" t="s">
        <v>104</v>
      </c>
      <c r="G23" s="30">
        <f t="shared" si="0"/>
        <v>822.09</v>
      </c>
      <c r="H23" s="30">
        <f t="shared" si="1"/>
        <v>0</v>
      </c>
      <c r="I23" s="30">
        <v>0</v>
      </c>
      <c r="J23" s="30">
        <v>0</v>
      </c>
      <c r="K23" s="30">
        <v>822.09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pane ySplit="1" topLeftCell="A2" activePane="bottomLeft" state="frozen"/>
      <selection/>
      <selection pane="bottomLeft" activeCell="H4" sqref="H4"/>
    </sheetView>
  </sheetViews>
  <sheetFormatPr defaultColWidth="8.88333333333333" defaultRowHeight="15" customHeight="1"/>
  <cols>
    <col min="1" max="1" width="7.10833333333333" style="33" customWidth="1"/>
    <col min="2" max="2" width="28.5583333333333" style="33" customWidth="1"/>
    <col min="3" max="3" width="35.6666666666667" style="33" customWidth="1"/>
    <col min="4" max="6" width="28.5583333333333" style="33" customWidth="1"/>
    <col min="7" max="16384" width="8.88333333333333" style="35"/>
  </cols>
  <sheetData>
    <row r="1" customHeight="1" spans="2:9">
      <c r="B1" s="37"/>
      <c r="C1" s="37"/>
      <c r="D1" s="37"/>
      <c r="E1" s="37"/>
      <c r="F1" s="37" t="s">
        <v>127</v>
      </c>
      <c r="G1" s="37"/>
      <c r="H1" s="37"/>
      <c r="I1" s="37"/>
    </row>
    <row r="2" s="47" customFormat="1" ht="45" customHeight="1" spans="1:6">
      <c r="A2" s="38" t="s">
        <v>128</v>
      </c>
      <c r="B2" s="38"/>
      <c r="C2" s="38"/>
      <c r="D2" s="38"/>
      <c r="E2" s="38"/>
      <c r="F2" s="38"/>
    </row>
    <row r="3" s="33" customFormat="1" ht="22.5" customHeight="1" spans="1:6">
      <c r="A3" s="39" t="s">
        <v>129</v>
      </c>
      <c r="B3" s="40"/>
      <c r="C3" s="40"/>
      <c r="D3" s="40"/>
      <c r="E3" s="41" t="s">
        <v>130</v>
      </c>
      <c r="F3" s="42" t="s">
        <v>131</v>
      </c>
    </row>
    <row r="4" s="33" customFormat="1" ht="22.5" customHeight="1" spans="1:6">
      <c r="A4" s="43" t="s">
        <v>132</v>
      </c>
      <c r="B4" s="43" t="s">
        <v>133</v>
      </c>
      <c r="C4" s="43"/>
      <c r="D4" s="43" t="s">
        <v>134</v>
      </c>
      <c r="E4" s="43"/>
      <c r="F4" s="43"/>
    </row>
    <row r="5" s="33" customFormat="1" ht="22.5" customHeight="1" spans="1:6">
      <c r="A5" s="43"/>
      <c r="B5" s="43" t="s">
        <v>56</v>
      </c>
      <c r="C5" s="43" t="s">
        <v>57</v>
      </c>
      <c r="D5" s="43" t="s">
        <v>58</v>
      </c>
      <c r="E5" s="43" t="s">
        <v>135</v>
      </c>
      <c r="F5" s="43" t="s">
        <v>136</v>
      </c>
    </row>
    <row r="6" s="33" customFormat="1" ht="22.5" customHeight="1" spans="1:6">
      <c r="A6" s="43" t="s">
        <v>137</v>
      </c>
      <c r="B6" s="43">
        <v>1</v>
      </c>
      <c r="C6" s="43">
        <v>2</v>
      </c>
      <c r="D6" s="43">
        <v>3</v>
      </c>
      <c r="E6" s="43">
        <v>4</v>
      </c>
      <c r="F6" s="43">
        <v>5</v>
      </c>
    </row>
    <row r="7" s="34" customFormat="1" ht="22.5" customHeight="1" spans="1:6">
      <c r="A7" s="44">
        <v>1</v>
      </c>
      <c r="B7" s="45"/>
      <c r="C7" s="45" t="s">
        <v>58</v>
      </c>
      <c r="D7" s="46">
        <v>4125.252477</v>
      </c>
      <c r="E7" s="46">
        <v>3948.87</v>
      </c>
      <c r="F7" s="46">
        <v>176.382477</v>
      </c>
    </row>
    <row r="8" s="34" customFormat="1" ht="22.5" customHeight="1" spans="1:6">
      <c r="A8" s="44">
        <v>2</v>
      </c>
      <c r="B8" s="45">
        <v>301</v>
      </c>
      <c r="C8" s="45" t="s">
        <v>138</v>
      </c>
      <c r="D8" s="46">
        <v>3988.87</v>
      </c>
      <c r="E8" s="46">
        <v>3948.87</v>
      </c>
      <c r="F8" s="46">
        <v>40</v>
      </c>
    </row>
    <row r="9" ht="22.5" customHeight="1" spans="1:6">
      <c r="A9" s="44">
        <v>3</v>
      </c>
      <c r="B9" s="45">
        <v>30101</v>
      </c>
      <c r="C9" s="45" t="s">
        <v>139</v>
      </c>
      <c r="D9" s="46">
        <v>1784.776</v>
      </c>
      <c r="E9" s="46">
        <v>1784.776</v>
      </c>
      <c r="F9" s="46">
        <v>0</v>
      </c>
    </row>
    <row r="10" ht="22.5" customHeight="1" spans="1:6">
      <c r="A10" s="44">
        <v>4</v>
      </c>
      <c r="B10" s="45">
        <v>30102</v>
      </c>
      <c r="C10" s="45" t="s">
        <v>140</v>
      </c>
      <c r="D10" s="46">
        <v>757.385604</v>
      </c>
      <c r="E10" s="46">
        <v>757.385604</v>
      </c>
      <c r="F10" s="46">
        <v>0</v>
      </c>
    </row>
    <row r="11" ht="22.5" customHeight="1" spans="1:6">
      <c r="A11" s="44">
        <v>5</v>
      </c>
      <c r="B11" s="45">
        <v>30103</v>
      </c>
      <c r="C11" s="45" t="s">
        <v>141</v>
      </c>
      <c r="D11" s="46">
        <v>40.5988</v>
      </c>
      <c r="E11" s="46">
        <v>40.5988</v>
      </c>
      <c r="F11" s="46">
        <v>0</v>
      </c>
    </row>
    <row r="12" ht="22.5" customHeight="1" spans="1:6">
      <c r="A12" s="44">
        <v>6</v>
      </c>
      <c r="B12" s="45">
        <v>30106</v>
      </c>
      <c r="C12" s="45" t="s">
        <v>142</v>
      </c>
      <c r="D12" s="46">
        <v>40</v>
      </c>
      <c r="E12" s="46">
        <v>0</v>
      </c>
      <c r="F12" s="46">
        <v>40</v>
      </c>
    </row>
    <row r="13" ht="22.5" customHeight="1" spans="1:6">
      <c r="A13" s="44">
        <v>7</v>
      </c>
      <c r="B13" s="45">
        <v>30107</v>
      </c>
      <c r="C13" s="45" t="s">
        <v>143</v>
      </c>
      <c r="D13" s="46">
        <v>186.1742</v>
      </c>
      <c r="E13" s="46">
        <v>186.1742</v>
      </c>
      <c r="F13" s="46">
        <v>0</v>
      </c>
    </row>
    <row r="14" ht="22.5" customHeight="1" spans="1:6">
      <c r="A14" s="44">
        <v>8</v>
      </c>
      <c r="B14" s="45">
        <v>30108</v>
      </c>
      <c r="C14" s="45" t="s">
        <v>144</v>
      </c>
      <c r="D14" s="46">
        <v>378.38</v>
      </c>
      <c r="E14" s="46">
        <v>378.38</v>
      </c>
      <c r="F14" s="46">
        <v>0</v>
      </c>
    </row>
    <row r="15" ht="22.5" customHeight="1" spans="1:6">
      <c r="A15" s="44">
        <v>9</v>
      </c>
      <c r="B15" s="45">
        <v>30109</v>
      </c>
      <c r="C15" s="45" t="s">
        <v>145</v>
      </c>
      <c r="D15" s="46">
        <v>264.17</v>
      </c>
      <c r="E15" s="46">
        <v>264.17</v>
      </c>
      <c r="F15" s="46">
        <v>0</v>
      </c>
    </row>
    <row r="16" ht="22.5" customHeight="1" spans="1:6">
      <c r="A16" s="44">
        <v>10</v>
      </c>
      <c r="B16" s="45">
        <v>30110</v>
      </c>
      <c r="C16" s="45" t="s">
        <v>146</v>
      </c>
      <c r="D16" s="46">
        <v>264.681864</v>
      </c>
      <c r="E16" s="46">
        <v>264.681864</v>
      </c>
      <c r="F16" s="46">
        <v>0</v>
      </c>
    </row>
    <row r="17" ht="22.5" customHeight="1" spans="1:6">
      <c r="A17" s="44">
        <v>11</v>
      </c>
      <c r="B17" s="45">
        <v>30112</v>
      </c>
      <c r="C17" s="45" t="s">
        <v>147</v>
      </c>
      <c r="D17" s="46">
        <v>21.443532</v>
      </c>
      <c r="E17" s="46">
        <v>21.443532</v>
      </c>
      <c r="F17" s="46">
        <v>0</v>
      </c>
    </row>
    <row r="18" ht="22.5" customHeight="1" spans="1:6">
      <c r="A18" s="44">
        <v>12</v>
      </c>
      <c r="B18" s="45">
        <v>30113</v>
      </c>
      <c r="C18" s="45" t="s">
        <v>100</v>
      </c>
      <c r="D18" s="46">
        <v>251.26</v>
      </c>
      <c r="E18" s="46">
        <v>251.26</v>
      </c>
      <c r="F18" s="46">
        <v>0</v>
      </c>
    </row>
    <row r="19" ht="22.5" customHeight="1" spans="1:6">
      <c r="A19" s="44">
        <v>13</v>
      </c>
      <c r="B19" s="45">
        <v>302</v>
      </c>
      <c r="C19" s="45" t="s">
        <v>148</v>
      </c>
      <c r="D19" s="46">
        <v>131.382477</v>
      </c>
      <c r="E19" s="46">
        <v>0</v>
      </c>
      <c r="F19" s="46">
        <v>131.382477</v>
      </c>
    </row>
    <row r="20" ht="22.5" customHeight="1" spans="1:6">
      <c r="A20" s="44">
        <v>14</v>
      </c>
      <c r="B20" s="45">
        <v>30201</v>
      </c>
      <c r="C20" s="45" t="s">
        <v>149</v>
      </c>
      <c r="D20" s="46">
        <v>16</v>
      </c>
      <c r="E20" s="46">
        <v>0</v>
      </c>
      <c r="F20" s="46">
        <v>16</v>
      </c>
    </row>
    <row r="21" ht="22.5" customHeight="1" spans="1:6">
      <c r="A21" s="44">
        <v>15</v>
      </c>
      <c r="B21" s="45">
        <v>30207</v>
      </c>
      <c r="C21" s="45" t="s">
        <v>150</v>
      </c>
      <c r="D21" s="46">
        <v>10</v>
      </c>
      <c r="E21" s="46">
        <v>0</v>
      </c>
      <c r="F21" s="46">
        <v>10</v>
      </c>
    </row>
    <row r="22" ht="22.5" customHeight="1" spans="1:6">
      <c r="A22" s="44">
        <v>16</v>
      </c>
      <c r="B22" s="45">
        <v>30211</v>
      </c>
      <c r="C22" s="45" t="s">
        <v>151</v>
      </c>
      <c r="D22" s="46">
        <v>20.742477</v>
      </c>
      <c r="E22" s="46">
        <v>0</v>
      </c>
      <c r="F22" s="46">
        <v>20.742477</v>
      </c>
    </row>
    <row r="23" ht="22.5" customHeight="1" spans="1:6">
      <c r="A23" s="44">
        <v>17</v>
      </c>
      <c r="B23" s="45">
        <v>30217</v>
      </c>
      <c r="C23" s="45" t="s">
        <v>152</v>
      </c>
      <c r="D23" s="46">
        <v>1</v>
      </c>
      <c r="E23" s="46">
        <v>0</v>
      </c>
      <c r="F23" s="46">
        <v>1</v>
      </c>
    </row>
    <row r="24" ht="22.5" customHeight="1" spans="1:6">
      <c r="A24" s="44">
        <v>18</v>
      </c>
      <c r="B24" s="45">
        <v>30228</v>
      </c>
      <c r="C24" s="45" t="s">
        <v>153</v>
      </c>
      <c r="D24" s="46">
        <v>38.64</v>
      </c>
      <c r="E24" s="46">
        <v>0</v>
      </c>
      <c r="F24" s="46">
        <v>38.64</v>
      </c>
    </row>
    <row r="25" ht="22.5" customHeight="1" spans="1:6">
      <c r="A25" s="44">
        <v>19</v>
      </c>
      <c r="B25" s="45">
        <v>30229</v>
      </c>
      <c r="C25" s="45" t="s">
        <v>154</v>
      </c>
      <c r="D25" s="46">
        <v>25</v>
      </c>
      <c r="E25" s="46">
        <v>0</v>
      </c>
      <c r="F25" s="46">
        <v>25</v>
      </c>
    </row>
    <row r="26" ht="22.5" customHeight="1" spans="1:6">
      <c r="A26" s="44">
        <v>20</v>
      </c>
      <c r="B26" s="45">
        <v>30231</v>
      </c>
      <c r="C26" s="45" t="s">
        <v>155</v>
      </c>
      <c r="D26" s="46">
        <v>20</v>
      </c>
      <c r="E26" s="46">
        <v>0</v>
      </c>
      <c r="F26" s="46">
        <v>20</v>
      </c>
    </row>
    <row r="27" ht="22.5" customHeight="1" spans="1:6">
      <c r="A27" s="44">
        <v>21</v>
      </c>
      <c r="B27" s="45">
        <v>303</v>
      </c>
      <c r="C27" s="45" t="s">
        <v>156</v>
      </c>
      <c r="D27" s="46">
        <v>3</v>
      </c>
      <c r="E27" s="46">
        <v>0</v>
      </c>
      <c r="F27" s="46">
        <v>3</v>
      </c>
    </row>
    <row r="28" ht="22.5" customHeight="1" spans="1:6">
      <c r="A28" s="44">
        <v>22</v>
      </c>
      <c r="B28" s="45">
        <v>30399</v>
      </c>
      <c r="C28" s="45" t="s">
        <v>157</v>
      </c>
      <c r="D28" s="46">
        <v>3</v>
      </c>
      <c r="E28" s="46">
        <v>0</v>
      </c>
      <c r="F28" s="46">
        <v>3</v>
      </c>
    </row>
    <row r="29" ht="22.5" customHeight="1" spans="1:6">
      <c r="A29" s="44">
        <v>23</v>
      </c>
      <c r="B29" s="45">
        <v>310</v>
      </c>
      <c r="C29" s="45" t="s">
        <v>158</v>
      </c>
      <c r="D29" s="46">
        <v>2</v>
      </c>
      <c r="E29" s="46">
        <v>0</v>
      </c>
      <c r="F29" s="46">
        <v>2</v>
      </c>
    </row>
    <row r="30" s="34" customFormat="1" ht="22.5" customHeight="1" spans="1:6">
      <c r="A30" s="44">
        <v>24</v>
      </c>
      <c r="B30" s="45">
        <v>31002</v>
      </c>
      <c r="C30" s="45" t="s">
        <v>159</v>
      </c>
      <c r="D30" s="46">
        <v>2</v>
      </c>
      <c r="E30" s="46">
        <v>0</v>
      </c>
      <c r="F30" s="46">
        <v>2</v>
      </c>
    </row>
  </sheetData>
  <mergeCells count="5">
    <mergeCell ref="A2:F2"/>
    <mergeCell ref="A3:D3"/>
    <mergeCell ref="B4:C4"/>
    <mergeCell ref="D4:F4"/>
    <mergeCell ref="A4:A5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pane ySplit="1" topLeftCell="A2" activePane="bottomLeft" state="frozen"/>
      <selection/>
      <selection pane="bottomLeft" activeCell="H5" sqref="H5"/>
    </sheetView>
  </sheetViews>
  <sheetFormatPr defaultColWidth="8.88333333333333" defaultRowHeight="15" customHeight="1" outlineLevelCol="5"/>
  <cols>
    <col min="1" max="1" width="7.10833333333333" style="33" customWidth="1"/>
    <col min="2" max="2" width="28.5583333333333" style="33" customWidth="1"/>
    <col min="3" max="3" width="42.8833333333333" style="33" customWidth="1"/>
    <col min="4" max="6" width="28.5583333333333" style="33" customWidth="1"/>
    <col min="7" max="16384" width="8.88333333333333" style="35"/>
  </cols>
  <sheetData>
    <row r="1" customHeight="1" spans="1:6">
      <c r="A1" s="36"/>
      <c r="F1" s="37" t="s">
        <v>160</v>
      </c>
    </row>
    <row r="2" s="33" customFormat="1" ht="45" customHeight="1" spans="1:6">
      <c r="A2" s="38" t="s">
        <v>161</v>
      </c>
      <c r="B2" s="38"/>
      <c r="C2" s="38"/>
      <c r="D2" s="38"/>
      <c r="E2" s="38"/>
      <c r="F2" s="38"/>
    </row>
    <row r="3" s="33" customFormat="1" ht="22.5" customHeight="1" spans="1:6">
      <c r="A3" s="39" t="s">
        <v>129</v>
      </c>
      <c r="B3" s="40"/>
      <c r="C3" s="40"/>
      <c r="D3" s="40"/>
      <c r="E3" s="41" t="s">
        <v>130</v>
      </c>
      <c r="F3" s="42" t="s">
        <v>131</v>
      </c>
    </row>
    <row r="4" s="33" customFormat="1" ht="22.5" customHeight="1" spans="1:6">
      <c r="A4" s="43" t="s">
        <v>132</v>
      </c>
      <c r="B4" s="43" t="s">
        <v>162</v>
      </c>
      <c r="C4" s="43"/>
      <c r="D4" s="43" t="s">
        <v>163</v>
      </c>
      <c r="E4" s="43"/>
      <c r="F4" s="43"/>
    </row>
    <row r="5" s="33" customFormat="1" ht="22.5" customHeight="1" spans="1:6">
      <c r="A5" s="43"/>
      <c r="B5" s="43" t="s">
        <v>56</v>
      </c>
      <c r="C5" s="43" t="s">
        <v>57</v>
      </c>
      <c r="D5" s="43" t="s">
        <v>58</v>
      </c>
      <c r="E5" s="43" t="s">
        <v>135</v>
      </c>
      <c r="F5" s="43" t="s">
        <v>136</v>
      </c>
    </row>
    <row r="6" s="33" customFormat="1" ht="22.5" customHeight="1" spans="1:6">
      <c r="A6" s="43" t="s">
        <v>137</v>
      </c>
      <c r="B6" s="43">
        <v>1</v>
      </c>
      <c r="C6" s="43">
        <v>2</v>
      </c>
      <c r="D6" s="43">
        <v>3</v>
      </c>
      <c r="E6" s="43">
        <v>4</v>
      </c>
      <c r="F6" s="43">
        <v>5</v>
      </c>
    </row>
    <row r="7" s="34" customFormat="1" ht="22.5" customHeight="1" spans="1:6">
      <c r="A7" s="44">
        <v>1</v>
      </c>
      <c r="B7" s="45"/>
      <c r="C7" s="45" t="s">
        <v>58</v>
      </c>
      <c r="D7" s="46">
        <v>4125.252477</v>
      </c>
      <c r="E7" s="46">
        <v>3948.87</v>
      </c>
      <c r="F7" s="46">
        <v>176.382477</v>
      </c>
    </row>
    <row r="8" s="34" customFormat="1" ht="22.5" customHeight="1" spans="1:6">
      <c r="A8" s="44">
        <v>2</v>
      </c>
      <c r="B8" s="45">
        <v>501</v>
      </c>
      <c r="C8" s="45" t="s">
        <v>164</v>
      </c>
      <c r="D8" s="46">
        <v>3988.87</v>
      </c>
      <c r="E8" s="46">
        <v>3948.87</v>
      </c>
      <c r="F8" s="46">
        <v>40</v>
      </c>
    </row>
    <row r="9" ht="22.5" customHeight="1" spans="1:6">
      <c r="A9" s="44">
        <v>3</v>
      </c>
      <c r="B9" s="45">
        <v>50101</v>
      </c>
      <c r="C9" s="45" t="s">
        <v>165</v>
      </c>
      <c r="D9" s="46">
        <v>2768.934604</v>
      </c>
      <c r="E9" s="46">
        <v>2768.934604</v>
      </c>
      <c r="F9" s="46">
        <v>0</v>
      </c>
    </row>
    <row r="10" ht="22.5" customHeight="1" spans="1:6">
      <c r="A10" s="44">
        <v>4</v>
      </c>
      <c r="B10" s="45">
        <v>50102</v>
      </c>
      <c r="C10" s="45" t="s">
        <v>166</v>
      </c>
      <c r="D10" s="46">
        <v>928.675396</v>
      </c>
      <c r="E10" s="46">
        <v>928.675396</v>
      </c>
      <c r="F10" s="46">
        <v>0</v>
      </c>
    </row>
    <row r="11" ht="22.5" customHeight="1" spans="1:6">
      <c r="A11" s="44">
        <v>5</v>
      </c>
      <c r="B11" s="45">
        <v>50103</v>
      </c>
      <c r="C11" s="45" t="s">
        <v>100</v>
      </c>
      <c r="D11" s="46">
        <v>251.26</v>
      </c>
      <c r="E11" s="46">
        <v>251.26</v>
      </c>
      <c r="F11" s="46">
        <v>0</v>
      </c>
    </row>
    <row r="12" ht="22.5" customHeight="1" spans="1:6">
      <c r="A12" s="44">
        <v>6</v>
      </c>
      <c r="B12" s="45">
        <v>50199</v>
      </c>
      <c r="C12" s="45" t="s">
        <v>167</v>
      </c>
      <c r="D12" s="46">
        <v>40</v>
      </c>
      <c r="E12" s="46">
        <v>0</v>
      </c>
      <c r="F12" s="46">
        <v>40</v>
      </c>
    </row>
    <row r="13" ht="22.5" customHeight="1" spans="1:6">
      <c r="A13" s="44">
        <v>7</v>
      </c>
      <c r="B13" s="45">
        <v>502</v>
      </c>
      <c r="C13" s="45" t="s">
        <v>168</v>
      </c>
      <c r="D13" s="46">
        <v>131.382477</v>
      </c>
      <c r="E13" s="46">
        <v>0</v>
      </c>
      <c r="F13" s="46">
        <v>131.382477</v>
      </c>
    </row>
    <row r="14" ht="22.5" customHeight="1" spans="1:6">
      <c r="A14" s="44">
        <v>8</v>
      </c>
      <c r="B14" s="45">
        <v>50201</v>
      </c>
      <c r="C14" s="45" t="s">
        <v>169</v>
      </c>
      <c r="D14" s="46">
        <v>110.382477</v>
      </c>
      <c r="E14" s="46">
        <v>0</v>
      </c>
      <c r="F14" s="46">
        <v>110.382477</v>
      </c>
    </row>
    <row r="15" ht="22.5" customHeight="1" spans="1:6">
      <c r="A15" s="44">
        <v>9</v>
      </c>
      <c r="B15" s="45">
        <v>50206</v>
      </c>
      <c r="C15" s="45" t="s">
        <v>152</v>
      </c>
      <c r="D15" s="46">
        <v>1</v>
      </c>
      <c r="E15" s="46">
        <v>0</v>
      </c>
      <c r="F15" s="46">
        <v>1</v>
      </c>
    </row>
    <row r="16" ht="22.5" customHeight="1" spans="1:6">
      <c r="A16" s="44">
        <v>10</v>
      </c>
      <c r="B16" s="45">
        <v>50208</v>
      </c>
      <c r="C16" s="45" t="s">
        <v>155</v>
      </c>
      <c r="D16" s="46">
        <v>20</v>
      </c>
      <c r="E16" s="46">
        <v>0</v>
      </c>
      <c r="F16" s="46">
        <v>20</v>
      </c>
    </row>
    <row r="17" ht="22.5" customHeight="1" spans="1:6">
      <c r="A17" s="44">
        <v>11</v>
      </c>
      <c r="B17" s="45">
        <v>503</v>
      </c>
      <c r="C17" s="45" t="s">
        <v>170</v>
      </c>
      <c r="D17" s="46">
        <v>2</v>
      </c>
      <c r="E17" s="46">
        <v>0</v>
      </c>
      <c r="F17" s="46">
        <v>2</v>
      </c>
    </row>
    <row r="18" ht="22.5" customHeight="1" spans="1:6">
      <c r="A18" s="44">
        <v>12</v>
      </c>
      <c r="B18" s="45">
        <v>50306</v>
      </c>
      <c r="C18" s="45" t="s">
        <v>171</v>
      </c>
      <c r="D18" s="46">
        <v>2</v>
      </c>
      <c r="E18" s="46">
        <v>0</v>
      </c>
      <c r="F18" s="46">
        <v>2</v>
      </c>
    </row>
    <row r="19" ht="22.5" customHeight="1" spans="1:6">
      <c r="A19" s="44">
        <v>13</v>
      </c>
      <c r="B19" s="45">
        <v>509</v>
      </c>
      <c r="C19" s="45" t="s">
        <v>156</v>
      </c>
      <c r="D19" s="46">
        <v>3</v>
      </c>
      <c r="E19" s="46">
        <v>0</v>
      </c>
      <c r="F19" s="46">
        <v>3</v>
      </c>
    </row>
    <row r="20" s="34" customFormat="1" ht="22.5" customHeight="1" spans="1:6">
      <c r="A20" s="44">
        <v>14</v>
      </c>
      <c r="B20" s="45">
        <v>50999</v>
      </c>
      <c r="C20" s="45" t="s">
        <v>157</v>
      </c>
      <c r="D20" s="46">
        <v>3</v>
      </c>
      <c r="E20" s="46">
        <v>0</v>
      </c>
      <c r="F20" s="46">
        <v>3</v>
      </c>
    </row>
  </sheetData>
  <mergeCells count="5">
    <mergeCell ref="A2:F2"/>
    <mergeCell ref="A3:D3"/>
    <mergeCell ref="B4:C4"/>
    <mergeCell ref="D4:F4"/>
    <mergeCell ref="A4:A5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opLeftCell="C1" workbookViewId="0">
      <selection activeCell="M12" sqref="M12"/>
    </sheetView>
  </sheetViews>
  <sheetFormatPr defaultColWidth="8.88333333333333" defaultRowHeight="15" customHeight="1"/>
  <cols>
    <col min="1" max="2" width="8.88333333333333" hidden="1" customWidth="1"/>
    <col min="3" max="5" width="5.66666666666667" customWidth="1"/>
    <col min="6" max="6" width="32.8833333333333" customWidth="1"/>
    <col min="7" max="11" width="14.3333333333333" customWidth="1"/>
  </cols>
  <sheetData>
    <row r="1" customHeight="1" spans="2:11">
      <c r="B1" s="18"/>
      <c r="C1" s="19" t="s">
        <v>160</v>
      </c>
      <c r="D1" s="19"/>
      <c r="E1" s="19"/>
      <c r="F1" s="19"/>
      <c r="G1" s="19"/>
      <c r="H1" s="19"/>
      <c r="I1" s="19"/>
      <c r="J1" s="19"/>
      <c r="K1" s="19"/>
    </row>
    <row r="2" s="15" customFormat="1" ht="40.5" customHeight="1" spans="1:3">
      <c r="A2" s="20"/>
      <c r="C2" s="21" t="s">
        <v>172</v>
      </c>
    </row>
    <row r="3" ht="18" customHeight="1" spans="1:11">
      <c r="A3" s="22" t="s">
        <v>4</v>
      </c>
      <c r="B3" s="23"/>
      <c r="C3" s="24"/>
      <c r="D3" s="24"/>
      <c r="E3" s="24"/>
      <c r="F3" s="24"/>
      <c r="G3" s="24"/>
      <c r="H3" s="24"/>
      <c r="I3" s="24"/>
      <c r="J3" s="31"/>
      <c r="K3" s="32" t="s">
        <v>5</v>
      </c>
    </row>
    <row r="4" ht="19.5" customHeight="1" spans="1:11">
      <c r="A4" s="25" t="s">
        <v>54</v>
      </c>
      <c r="B4" s="25" t="s">
        <v>55</v>
      </c>
      <c r="C4" s="26" t="s">
        <v>56</v>
      </c>
      <c r="D4" s="27"/>
      <c r="E4" s="27"/>
      <c r="F4" s="26" t="s">
        <v>57</v>
      </c>
      <c r="G4" s="26" t="s">
        <v>58</v>
      </c>
      <c r="H4" s="26" t="s">
        <v>108</v>
      </c>
      <c r="I4" s="27"/>
      <c r="J4" s="27"/>
      <c r="K4" s="26" t="s">
        <v>109</v>
      </c>
    </row>
    <row r="5" s="16" customFormat="1" ht="19.5" customHeight="1" spans="1:11">
      <c r="A5" s="28"/>
      <c r="B5" s="28"/>
      <c r="C5" s="26" t="s">
        <v>64</v>
      </c>
      <c r="D5" s="26" t="s">
        <v>65</v>
      </c>
      <c r="E5" s="26" t="s">
        <v>66</v>
      </c>
      <c r="F5" s="26"/>
      <c r="G5" s="26"/>
      <c r="H5" s="26" t="s">
        <v>124</v>
      </c>
      <c r="I5" s="26" t="s">
        <v>125</v>
      </c>
      <c r="J5" s="26" t="s">
        <v>126</v>
      </c>
      <c r="K5" s="26"/>
    </row>
    <row r="6" s="17" customFormat="1" ht="19.5" customHeight="1" spans="1:11">
      <c r="A6" s="28"/>
      <c r="B6" s="28"/>
      <c r="C6" s="25" t="s">
        <v>86</v>
      </c>
      <c r="D6" s="25"/>
      <c r="E6" s="25"/>
      <c r="F6" s="28" t="s">
        <v>87</v>
      </c>
      <c r="G6" s="29">
        <v>1000</v>
      </c>
      <c r="H6" s="30"/>
      <c r="I6" s="30"/>
      <c r="J6" s="30"/>
      <c r="K6" s="29">
        <v>1000</v>
      </c>
    </row>
    <row r="7" ht="19.5" customHeight="1" spans="1:11">
      <c r="A7" s="28"/>
      <c r="B7" s="28"/>
      <c r="C7" s="25"/>
      <c r="D7" s="25" t="s">
        <v>88</v>
      </c>
      <c r="E7" s="25"/>
      <c r="F7" s="28" t="s">
        <v>89</v>
      </c>
      <c r="G7" s="29">
        <v>1000</v>
      </c>
      <c r="H7" s="30"/>
      <c r="I7" s="30"/>
      <c r="J7" s="30"/>
      <c r="K7" s="29">
        <v>1000</v>
      </c>
    </row>
    <row r="8" ht="19.5" customHeight="1" spans="1:11">
      <c r="A8" s="28"/>
      <c r="B8" s="28"/>
      <c r="C8" s="25"/>
      <c r="D8" s="25"/>
      <c r="E8" s="25" t="s">
        <v>90</v>
      </c>
      <c r="F8" s="28" t="s">
        <v>91</v>
      </c>
      <c r="G8" s="29">
        <v>1000</v>
      </c>
      <c r="H8" s="30"/>
      <c r="I8" s="30"/>
      <c r="J8" s="30"/>
      <c r="K8" s="29">
        <v>1000</v>
      </c>
    </row>
    <row r="9" ht="19.5" customHeight="1" spans="1:11">
      <c r="A9" s="28"/>
      <c r="B9" s="28"/>
      <c r="C9" s="25"/>
      <c r="D9" s="25"/>
      <c r="E9" s="25"/>
      <c r="F9" s="28"/>
      <c r="G9" s="30"/>
      <c r="H9" s="30"/>
      <c r="I9" s="30"/>
      <c r="J9" s="30"/>
      <c r="K9" s="30"/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06-一般公共预算财政拨款基本支出表（部门经济分类）</vt:lpstr>
      <vt:lpstr>07-一般公共预算财政拨款基本支出表（政府经济分类）</vt:lpstr>
      <vt:lpstr>08 - 政府性基金预算支出表</vt:lpstr>
      <vt:lpstr>09 - 部门预算财政拨款三公经费支出表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邢宝程</cp:lastModifiedBy>
  <dcterms:created xsi:type="dcterms:W3CDTF">2025-03-06T01:17:52Z</dcterms:created>
  <dcterms:modified xsi:type="dcterms:W3CDTF">2025-03-06T01:22:39Z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D92A84761B3545A5BC0BE0E3E1F21D66</vt:lpwstr>
  </property>
  <property fmtid="{D5CDD505-2E9C-101B-9397-08002B2CF9AE}" pid="3" name="KSOProductBuildVer">
    <vt:lpwstr>2052-11.1.0.11194</vt:lpwstr>
  </property>
</Properties>
</file>