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1255" windowHeight="9000"/>
  </bookViews>
  <sheets>
    <sheet name="00 - 预算批复封面" sheetId="1" r:id="rId1"/>
    <sheet name="01-收支预算总表" sheetId="14" r:id="rId2"/>
    <sheet name="02-收入预算总表" sheetId="15" r:id="rId3"/>
    <sheet name="03-支出预算总表" sheetId="16" r:id="rId4"/>
    <sheet name="04-财政拨款收支预算表" sheetId="17" r:id="rId5"/>
    <sheet name="05-一般公共预算支出表" sheetId="18" r:id="rId6"/>
    <sheet name="06-一般公共预算财政拨款基本支出表（部门经济分类）" sheetId="12" r:id="rId7"/>
    <sheet name="07-一般公共预算财政拨款基本支出表（政府经济分类）" sheetId="13" r:id="rId8"/>
    <sheet name="08 - 政府性基金预算支出表" sheetId="8" r:id="rId9"/>
    <sheet name="09- 部门预算财政拨款三公经费支出表" sheetId="11" r:id="rId10"/>
    <sheet name="10 - 国有资本经营预算支出表" sheetId="9" r:id="rId11"/>
    <sheet name="11-政府采购预算表" sheetId="19" r:id="rId12"/>
  </sheets>
  <calcPr calcId="124519"/>
</workbook>
</file>

<file path=xl/calcChain.xml><?xml version="1.0" encoding="utf-8"?>
<calcChain xmlns="http://schemas.openxmlformats.org/spreadsheetml/2006/main">
  <c r="D15" i="16"/>
  <c r="D7"/>
  <c r="J22"/>
  <c r="J18"/>
  <c r="J16"/>
  <c r="J15" s="1"/>
  <c r="J12"/>
  <c r="J8"/>
  <c r="F8" i="15"/>
  <c r="F9"/>
  <c r="E9"/>
  <c r="E8"/>
  <c r="I22" i="16"/>
  <c r="H22"/>
  <c r="G22"/>
  <c r="H20"/>
  <c r="G20"/>
  <c r="I18"/>
  <c r="H18"/>
  <c r="G18"/>
  <c r="F18"/>
  <c r="F15" s="1"/>
  <c r="F7" s="1"/>
  <c r="I16"/>
  <c r="I15" s="1"/>
  <c r="H16"/>
  <c r="H15" s="1"/>
  <c r="G16"/>
  <c r="I12"/>
  <c r="H12"/>
  <c r="H7" s="1"/>
  <c r="G12"/>
  <c r="F12"/>
  <c r="D9"/>
  <c r="D8" s="1"/>
  <c r="I8"/>
  <c r="H8"/>
  <c r="G8"/>
  <c r="E15" i="15"/>
  <c r="F15"/>
  <c r="D15"/>
  <c r="M22"/>
  <c r="L22"/>
  <c r="K22"/>
  <c r="J22"/>
  <c r="I22"/>
  <c r="H22"/>
  <c r="G22"/>
  <c r="L20"/>
  <c r="K20"/>
  <c r="H20"/>
  <c r="G20"/>
  <c r="D19"/>
  <c r="M18"/>
  <c r="L18"/>
  <c r="K18"/>
  <c r="J18"/>
  <c r="I18"/>
  <c r="H18"/>
  <c r="G18"/>
  <c r="F18"/>
  <c r="E18"/>
  <c r="D18" s="1"/>
  <c r="M16"/>
  <c r="M15" s="1"/>
  <c r="L16"/>
  <c r="L15" s="1"/>
  <c r="K16"/>
  <c r="J16"/>
  <c r="J15" s="1"/>
  <c r="I16"/>
  <c r="I15" s="1"/>
  <c r="I7" s="1"/>
  <c r="H16"/>
  <c r="H15" s="1"/>
  <c r="G16"/>
  <c r="G15" s="1"/>
  <c r="K15"/>
  <c r="D14"/>
  <c r="D13"/>
  <c r="M12"/>
  <c r="M7" s="1"/>
  <c r="L12"/>
  <c r="K12"/>
  <c r="K7" s="1"/>
  <c r="J12"/>
  <c r="J7" s="1"/>
  <c r="I12"/>
  <c r="H12"/>
  <c r="G12"/>
  <c r="G7" s="1"/>
  <c r="F12"/>
  <c r="E12"/>
  <c r="D12" s="1"/>
  <c r="D9"/>
  <c r="M8"/>
  <c r="L8"/>
  <c r="K8"/>
  <c r="J8"/>
  <c r="I8"/>
  <c r="H8"/>
  <c r="G8"/>
  <c r="D8"/>
  <c r="E9" i="18"/>
  <c r="F9"/>
  <c r="F8" s="1"/>
  <c r="E8"/>
  <c r="D8"/>
  <c r="D9"/>
  <c r="J7" i="16" l="1"/>
  <c r="G7"/>
  <c r="G15"/>
  <c r="E15"/>
  <c r="E7" s="1"/>
  <c r="L7" i="15"/>
  <c r="I7" i="16"/>
  <c r="F7" i="15"/>
  <c r="D7"/>
  <c r="H7"/>
  <c r="E7"/>
  <c r="E12" i="18"/>
  <c r="C39" i="17"/>
  <c r="E37"/>
  <c r="E38" s="1"/>
  <c r="C37"/>
  <c r="E37" i="14"/>
  <c r="E38" s="1"/>
  <c r="C37"/>
  <c r="C39" s="1"/>
  <c r="D12" i="18" l="1"/>
  <c r="E39" i="17"/>
  <c r="E39" i="14"/>
  <c r="C13" i="11"/>
  <c r="C12"/>
  <c r="C11"/>
  <c r="F10"/>
  <c r="E10"/>
  <c r="D10"/>
  <c r="C9"/>
  <c r="F8"/>
  <c r="F7" s="1"/>
  <c r="E8"/>
  <c r="E7" s="1"/>
  <c r="D8"/>
  <c r="D7"/>
  <c r="H6" i="9"/>
  <c r="G6"/>
  <c r="H9" i="8"/>
  <c r="G9"/>
  <c r="H8"/>
  <c r="G8"/>
  <c r="H7"/>
  <c r="G7"/>
  <c r="H6"/>
  <c r="G6"/>
  <c r="C8" i="11" l="1"/>
  <c r="C10"/>
  <c r="C7"/>
</calcChain>
</file>

<file path=xl/sharedStrings.xml><?xml version="1.0" encoding="utf-8"?>
<sst xmlns="http://schemas.openxmlformats.org/spreadsheetml/2006/main" count="436" uniqueCount="227">
  <si>
    <t>单位：万元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</si>
  <si>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</si>
  <si>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</si>
  <si>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</si>
  <si>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</si>
  <si>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</si>
  <si>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</si>
  <si>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</si>
  <si>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</si>
  <si>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</si>
  <si>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</si>
  <si>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</si>
  <si>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</si>
  <si>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</si>
  <si>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</si>
  <si>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</si>
  <si>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上年结转</t>
  </si>
  <si>
    <t>单位编码</t>
  </si>
  <si>
    <t>单位名称</t>
  </si>
  <si>
    <t>科目编码</t>
  </si>
  <si>
    <t>科目名称</t>
  </si>
  <si>
    <t>合计</t>
  </si>
  <si>
    <t>财政专户管理资金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</si>
  <si>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</si>
  <si>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</si>
  <si>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</si>
  <si>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</si>
  <si>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</si>
  <si>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</si>
  <si>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</si>
  <si>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</si>
  <si>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</si>
  <si>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212</t>
  </si>
  <si>
    <t>城乡社区支出</t>
  </si>
  <si>
    <t>08</t>
  </si>
  <si>
    <t>国有土地使用权出让收入安排的支出</t>
  </si>
  <si>
    <t>03</t>
  </si>
  <si>
    <t>城市建设支出</t>
  </si>
  <si>
    <t>金融支出</t>
  </si>
  <si>
    <t>金融部门行政支出</t>
  </si>
  <si>
    <t>事业运行</t>
  </si>
  <si>
    <t>金融部门监管支出</t>
  </si>
  <si>
    <t>金融稽查与案件处理</t>
  </si>
  <si>
    <t>基本支出</t>
  </si>
  <si>
    <t>项目支出</t>
  </si>
  <si>
    <t>项目</t>
  </si>
  <si>
    <t>一、一般公共预算拨款收入</t>
  </si>
  <si>
    <t>二、政府性基金预算拨款收入</t>
  </si>
  <si>
    <t>三、国有资本经营预算拨款收入</t>
  </si>
  <si>
    <t>小  计</t>
  </si>
  <si>
    <t>人员支出</t>
  </si>
  <si>
    <t>日常公用支出</t>
  </si>
  <si>
    <t>部门预算批复表7</t>
  </si>
  <si>
    <t>政府性基金预算支出表</t>
  </si>
  <si>
    <t xml:space="preserve">部门预算批复表8
</t>
  </si>
  <si>
    <t>国有资本经营预算支出表</t>
  </si>
  <si>
    <t>政府采购预算表</t>
  </si>
  <si>
    <t>单位资金</t>
  </si>
  <si>
    <t>部门预算财政拨款“三公”经费支出表</t>
  </si>
  <si>
    <t>预算单位编码及名称：[236001]青岛市黄岛区金融运行监测中心本级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</si>
  <si>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</si>
  <si>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</si>
  <si>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</si>
  <si>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</si>
  <si>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</si>
  <si>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</si>
  <si>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</si>
  <si>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</si>
  <si>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</si>
  <si>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</si>
  <si>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</si>
  <si>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</si>
  <si>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</si>
  <si>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</si>
  <si>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一般公共预算财政拨款基本支出表（部门经济分类）</t>
    <phoneticPr fontId="11" type="noConversion"/>
  </si>
  <si>
    <t>支出部门经济分类科目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</si>
  <si>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</si>
  <si>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</si>
  <si>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</si>
  <si>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</si>
  <si>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</si>
  <si>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</si>
  <si>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</si>
  <si>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</si>
  <si>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</si>
  <si>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</si>
  <si>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</si>
  <si>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</si>
  <si>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</si>
  <si>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</si>
  <si>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</si>
  <si>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t>办公费</t>
  </si>
  <si>
    <t>邮电费</t>
  </si>
  <si>
    <t>差旅费</t>
  </si>
  <si>
    <t>维修（护）费</t>
  </si>
  <si>
    <t>工会经费</t>
  </si>
  <si>
    <t>公务用车运行维护费</t>
  </si>
  <si>
    <t>其他交通费用</t>
  </si>
  <si>
    <t>其他商品和服务支出</t>
  </si>
  <si>
    <t>对个人和家庭的补助</t>
  </si>
  <si>
    <t>医疗费补助</t>
  </si>
  <si>
    <t>其他对个人和家庭的补助</t>
  </si>
  <si>
    <t>一般公共预算财政拨款基本支出表（政府经济分类）</t>
    <phoneticPr fontId="11" type="noConversion"/>
  </si>
  <si>
    <t>政府经济分类科目</t>
  </si>
  <si>
    <t>本年一般公共预算基本支出</t>
  </si>
  <si>
    <t>对事业单位经常性补助</t>
  </si>
  <si>
    <t>社会福利和救助</t>
  </si>
  <si>
    <t>收入</t>
  </si>
  <si>
    <t>支出</t>
  </si>
  <si>
    <t>四、财政专户管理资金收入</t>
  </si>
  <si>
    <t>五、事业收入</t>
  </si>
  <si>
    <t>六、事业单位经营收入</t>
  </si>
  <si>
    <t>七、上级补助收入</t>
  </si>
  <si>
    <t>八、附属单位上缴收入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</si>
  <si>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</si>
  <si>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</si>
  <si>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</si>
  <si>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</si>
  <si>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</si>
  <si>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</si>
  <si>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</si>
  <si>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</si>
  <si>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</si>
  <si>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</si>
  <si>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</si>
  <si>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</si>
  <si>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</si>
  <si>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</si>
  <si>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</si>
  <si>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</si>
  <si>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</si>
  <si>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</si>
  <si>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</si>
  <si>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</si>
  <si>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</si>
  <si>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</si>
  <si>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</si>
  <si>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上年结转结余</t>
  </si>
  <si>
    <t>年终结转结余</t>
  </si>
  <si>
    <t>收入总计</t>
  </si>
  <si>
    <t>支出总计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</si>
  <si>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</si>
  <si>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</si>
  <si>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</si>
  <si>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</si>
  <si>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</si>
  <si>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</si>
  <si>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金融发展支出</t>
  </si>
  <si>
    <t>其他金融发展支出</t>
  </si>
  <si>
    <t>支出功能分类科目</t>
  </si>
  <si>
    <t>经营支出</t>
  </si>
  <si>
    <t>部门代码（单位代码）</t>
  </si>
  <si>
    <t>部门名称（单位名称）</t>
  </si>
  <si>
    <t>支出项目名称</t>
  </si>
  <si>
    <t>功能分类科目编码及名称</t>
  </si>
  <si>
    <t>政府经济分类科目编码及名称</t>
  </si>
  <si>
    <t>采购品目</t>
  </si>
  <si>
    <t>采购类别</t>
  </si>
  <si>
    <t>产品规格</t>
  </si>
  <si>
    <t>计量单位</t>
  </si>
  <si>
    <t>参考单价</t>
  </si>
  <si>
    <t>数量</t>
  </si>
  <si>
    <t>当年部门预算安排资金</t>
  </si>
  <si>
    <t>结转结余</t>
  </si>
  <si>
    <t>中小微企业预留份额</t>
  </si>
  <si>
    <t>财政专户管理</t>
  </si>
  <si>
    <t>财政拨款结转结余</t>
  </si>
  <si>
    <t>非财政拨款结转结余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</si>
  <si>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</si>
  <si>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</si>
  <si>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</si>
  <si>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</si>
  <si>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</si>
  <si>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</si>
  <si>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</si>
  <si>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罚没收入</t>
  </si>
  <si>
    <t>捐赠收入</t>
  </si>
  <si>
    <t>国有资本经营收入</t>
  </si>
  <si>
    <t>其他非税收入</t>
  </si>
  <si>
    <t>下级专项上解收入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</si>
  <si>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</si>
  <si>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</si>
  <si>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</si>
  <si>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</si>
  <si>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</si>
  <si>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</si>
  <si>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</si>
  <si>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</si>
  <si>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</si>
  <si>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</si>
  <si>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</si>
  <si>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</si>
  <si>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</si>
  <si>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</si>
  <si>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</si>
  <si>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青岛市黄岛区金融运行监测中心</t>
  </si>
  <si>
    <t>青岛市黄岛区金融运行监测中心本级</t>
  </si>
  <si>
    <t>公用经费-分项定额</t>
  </si>
  <si>
    <t>[2170150]事业运行</t>
  </si>
  <si>
    <t>[50502]商品和服务支出</t>
  </si>
  <si>
    <t>[C18040102]财产保险服务</t>
  </si>
  <si>
    <t>服务</t>
  </si>
  <si>
    <t>[C23120301]车辆维修和保养服务</t>
  </si>
  <si>
    <t>公用经费-综合定额</t>
  </si>
  <si>
    <t>[A05040101]复印纸</t>
  </si>
  <si>
    <t>货物</t>
  </si>
  <si>
    <t>批</t>
  </si>
  <si>
    <t>四1222-金融监管工作经费</t>
  </si>
  <si>
    <t>[C150303]出租车客运服务</t>
  </si>
  <si>
    <t>租车</t>
  </si>
  <si>
    <t>[C23090199]其他印刷服务</t>
  </si>
  <si>
    <t>印刷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</si>
  <si>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</si>
  <si>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</si>
  <si>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</si>
  <si>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</si>
  <si>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住房保障支出</t>
    <phoneticPr fontId="11" type="noConversion"/>
  </si>
  <si>
    <t>住房保障支出</t>
    <phoneticPr fontId="11" type="noConversion"/>
  </si>
  <si>
    <t>单位预算批复表</t>
    <phoneticPr fontId="11" type="noConversion"/>
  </si>
  <si>
    <t>二〇二五年三月</t>
    <phoneticPr fontId="11" type="noConversion"/>
  </si>
  <si>
    <t>单位预算收支总表</t>
    <phoneticPr fontId="11" type="noConversion"/>
  </si>
  <si>
    <t>预算单位编码及名称：[236001]青岛市黄岛区金融运行监测中心本级</t>
    <phoneticPr fontId="11" type="noConversion"/>
  </si>
  <si>
    <t>单位预算收入总表</t>
    <phoneticPr fontId="11" type="noConversion"/>
  </si>
  <si>
    <t>单位预算支出总表</t>
    <phoneticPr fontId="11" type="noConversion"/>
  </si>
  <si>
    <t>单位预算收支总表</t>
    <phoneticPr fontId="11" type="noConversion"/>
  </si>
  <si>
    <t>单位预算一般公共预算财政拨款支出表</t>
    <phoneticPr fontId="11" type="noConversion"/>
  </si>
  <si>
    <t>部门（单位）：[236001]青岛市黄岛区金融运行监测中心本级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</si>
</sst>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#,##0.00_ ;\-#,##0.00;;"/>
    <numFmt numFmtId="177" formatCode="00"/>
  </numFmts>
  <fonts count="22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20"/>
      <name val="宋体"/>
      <family val="3"/>
      <charset val="134"/>
    </font>
    <font>
      <sz val="20"/>
      <name val="Calibri"/>
      <family val="2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2" fillId="0" borderId="0">
      <alignment vertical="top"/>
    </xf>
  </cellStyleXfs>
  <cellXfs count="70">
    <xf numFmtId="0" fontId="0" fillId="0" borderId="0" xfId="0" applyFont="1">
      <alignment vertical="top"/>
    </xf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1" fillId="0" borderId="0" xfId="3" applyFont="1">
      <alignment vertical="top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2" fillId="0" borderId="0" xfId="3" applyFont="1">
      <alignment vertical="top"/>
    </xf>
    <xf numFmtId="0" fontId="13" fillId="0" borderId="5" xfId="3" applyFont="1" applyBorder="1" applyAlignment="1">
      <alignment horizontal="right" vertical="center"/>
    </xf>
    <xf numFmtId="0" fontId="13" fillId="0" borderId="6" xfId="3" applyFont="1" applyBorder="1" applyAlignment="1">
      <alignment horizontal="right" vertical="center"/>
    </xf>
    <xf numFmtId="0" fontId="13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7" fillId="0" borderId="1" xfId="3" applyFont="1" applyBorder="1" applyAlignment="1">
      <alignment horizontal="left" vertical="center"/>
    </xf>
    <xf numFmtId="0" fontId="14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4" fillId="0" borderId="5" xfId="3" applyFont="1" applyBorder="1" applyAlignment="1">
      <alignment horizontal="right" vertical="center"/>
    </xf>
    <xf numFmtId="0" fontId="14" fillId="0" borderId="6" xfId="3" applyFont="1" applyBorder="1" applyAlignment="1">
      <alignment horizontal="right" vertical="center"/>
    </xf>
    <xf numFmtId="0" fontId="14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2" fontId="17" fillId="0" borderId="1" xfId="3" applyNumberFormat="1" applyFont="1" applyBorder="1" applyAlignment="1">
      <alignment horizontal="right" vertical="center"/>
    </xf>
    <xf numFmtId="0" fontId="17" fillId="0" borderId="0" xfId="3" applyFont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4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right" vertical="center"/>
    </xf>
    <xf numFmtId="0" fontId="14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2" fontId="20" fillId="0" borderId="1" xfId="3" applyNumberFormat="1" applyFont="1" applyBorder="1" applyAlignment="1">
      <alignment horizontal="right" vertical="center"/>
    </xf>
    <xf numFmtId="0" fontId="20" fillId="0" borderId="0" xfId="3" applyFont="1" applyAlignment="1">
      <alignment vertical="center"/>
    </xf>
    <xf numFmtId="0" fontId="21" fillId="0" borderId="0" xfId="3" applyFont="1">
      <alignment vertical="top"/>
    </xf>
    <xf numFmtId="177" fontId="20" fillId="0" borderId="1" xfId="3" applyNumberFormat="1" applyFont="1" applyBorder="1" applyAlignment="1">
      <alignment horizontal="left" vertical="center"/>
    </xf>
    <xf numFmtId="0" fontId="21" fillId="2" borderId="0" xfId="3" applyFont="1" applyFill="1">
      <alignment vertical="top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4" fillId="0" borderId="4" xfId="3" applyFont="1" applyBorder="1" applyAlignment="1">
      <alignment horizontal="left" vertical="center"/>
    </xf>
    <xf numFmtId="0" fontId="14" fillId="0" borderId="5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4" fillId="0" borderId="5" xfId="3" applyFont="1" applyBorder="1" applyAlignment="1">
      <alignment horizontal="right" vertical="center"/>
    </xf>
    <xf numFmtId="0" fontId="14" fillId="0" borderId="6" xfId="3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3" fillId="0" borderId="4" xfId="3" applyFont="1" applyBorder="1" applyAlignment="1">
      <alignment horizontal="left" vertical="center"/>
    </xf>
    <xf numFmtId="0" fontId="13" fillId="0" borderId="5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</cellXfs>
  <cellStyles count="4">
    <cellStyle name="常规" xfId="0" builtinId="0"/>
    <cellStyle name="常规 2" xfId="3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tabSelected="1" topLeftCell="A3" workbookViewId="0">
      <selection activeCell="E15" sqref="E15"/>
    </sheetView>
  </sheetViews>
  <sheetFormatPr defaultColWidth="8.875" defaultRowHeight="15" customHeight="1"/>
  <sheetData>
    <row r="1" spans="1:16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ht="2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spans="1:16" ht="2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spans="1:16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spans="1:16" ht="46.5" customHeight="1">
      <c r="A6" s="47" t="s">
        <v>218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1:16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spans="1:16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spans="1:16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spans="1:16" ht="30" customHeight="1">
      <c r="A11" s="2"/>
      <c r="B11" s="2"/>
      <c r="C11" s="2"/>
      <c r="D11" s="2"/>
      <c r="E11" s="2"/>
      <c r="F11" s="2"/>
      <c r="G11" s="48" t="s">
        <v>219</v>
      </c>
      <c r="H11" s="48"/>
      <c r="I11" s="48"/>
      <c r="J11" s="48"/>
      <c r="K11" s="2"/>
      <c r="L11" s="2"/>
      <c r="M11" s="2"/>
      <c r="N11" s="2"/>
      <c r="O11" s="2"/>
      <c r="P11" s="1"/>
    </row>
    <row r="12" spans="1:16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spans="1:16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</sheetData>
  <mergeCells count="2">
    <mergeCell ref="A6:P6"/>
    <mergeCell ref="G11:J11"/>
  </mergeCells>
  <phoneticPr fontId="1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F21" sqref="F21"/>
    </sheetView>
  </sheetViews>
  <sheetFormatPr defaultColWidth="8.875" defaultRowHeight="15" customHeight="1"/>
  <cols>
    <col min="1" max="1" width="21.375" style="15" customWidth="1"/>
    <col min="2" max="2" width="35.75" style="15" customWidth="1"/>
    <col min="3" max="6" width="28.625" style="16" customWidth="1"/>
    <col min="7" max="16384" width="8.875" style="17"/>
  </cols>
  <sheetData>
    <row r="1" spans="1:6" ht="15" customHeight="1">
      <c r="A1" s="14"/>
    </row>
    <row r="2" spans="1:6" s="15" customFormat="1" ht="45" customHeight="1">
      <c r="A2" s="66" t="s">
        <v>58</v>
      </c>
      <c r="B2" s="66"/>
      <c r="C2" s="66"/>
      <c r="D2" s="66"/>
      <c r="E2" s="66"/>
      <c r="F2" s="66"/>
    </row>
    <row r="3" spans="1:6" s="15" customFormat="1" ht="22.5" customHeight="1">
      <c r="A3" s="67" t="s">
        <v>59</v>
      </c>
      <c r="B3" s="68"/>
      <c r="C3" s="68"/>
      <c r="D3" s="68"/>
      <c r="E3" s="18" t="s">
        <v>60</v>
      </c>
      <c r="F3" s="19" t="s">
        <v>61</v>
      </c>
    </row>
    <row r="4" spans="1:6" s="15" customFormat="1" ht="22.5" customHeight="1">
      <c r="A4" s="69" t="s">
        <v>62</v>
      </c>
      <c r="B4" s="69" t="s">
        <v>45</v>
      </c>
      <c r="C4" s="69" t="s">
        <v>63</v>
      </c>
      <c r="D4" s="69"/>
      <c r="E4" s="69"/>
      <c r="F4" s="69"/>
    </row>
    <row r="5" spans="1:6" s="15" customFormat="1" ht="22.5" customHeight="1">
      <c r="A5" s="69"/>
      <c r="B5" s="69"/>
      <c r="C5" s="20" t="s">
        <v>21</v>
      </c>
      <c r="D5" s="20" t="s">
        <v>64</v>
      </c>
      <c r="E5" s="20" t="s">
        <v>65</v>
      </c>
      <c r="F5" s="20" t="s">
        <v>66</v>
      </c>
    </row>
    <row r="6" spans="1:6" s="15" customFormat="1" ht="22.5" customHeight="1">
      <c r="A6" s="20" t="s">
        <v>67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s="24" customFormat="1" ht="22.5" customHeight="1">
      <c r="A7" s="21">
        <v>1</v>
      </c>
      <c r="B7" s="22" t="s">
        <v>21</v>
      </c>
      <c r="C7" s="23">
        <f t="shared" ref="C7:C13" si="0">SUM(D7,E7,F7)</f>
        <v>2.5</v>
      </c>
      <c r="D7" s="23">
        <f>D8</f>
        <v>2.5</v>
      </c>
      <c r="E7" s="23">
        <f>E8</f>
        <v>0</v>
      </c>
      <c r="F7" s="23">
        <f>F8</f>
        <v>0</v>
      </c>
    </row>
    <row r="8" spans="1:6" s="24" customFormat="1" ht="22.5" customHeight="1">
      <c r="A8" s="21">
        <v>2</v>
      </c>
      <c r="B8" s="22" t="s">
        <v>68</v>
      </c>
      <c r="C8" s="23">
        <f t="shared" si="0"/>
        <v>2.5</v>
      </c>
      <c r="D8" s="23">
        <f>SUM(D9,D11,D12,D13)</f>
        <v>2.5</v>
      </c>
      <c r="E8" s="23">
        <f>SUM(E9,E11,E12,E13)</f>
        <v>0</v>
      </c>
      <c r="F8" s="23">
        <f>SUM(F9,F11,F12,F13)</f>
        <v>0</v>
      </c>
    </row>
    <row r="9" spans="1:6" s="24" customFormat="1" ht="22.5" customHeight="1">
      <c r="A9" s="21">
        <v>3</v>
      </c>
      <c r="B9" s="22" t="s">
        <v>69</v>
      </c>
      <c r="C9" s="23">
        <f t="shared" si="0"/>
        <v>0</v>
      </c>
      <c r="D9" s="23">
        <v>0</v>
      </c>
      <c r="E9" s="23">
        <v>0</v>
      </c>
      <c r="F9" s="23">
        <v>0</v>
      </c>
    </row>
    <row r="10" spans="1:6" s="24" customFormat="1" ht="22.5" customHeight="1">
      <c r="A10" s="21">
        <v>4</v>
      </c>
      <c r="B10" s="22" t="s">
        <v>70</v>
      </c>
      <c r="C10" s="23">
        <f t="shared" si="0"/>
        <v>2.5</v>
      </c>
      <c r="D10" s="23">
        <f>SUM(D11,D12)</f>
        <v>2.5</v>
      </c>
      <c r="E10" s="23">
        <f>SUM(E11,E12)</f>
        <v>0</v>
      </c>
      <c r="F10" s="23">
        <f>SUM(F11,F12)</f>
        <v>0</v>
      </c>
    </row>
    <row r="11" spans="1:6" s="24" customFormat="1" ht="22.5" customHeight="1">
      <c r="A11" s="21">
        <v>5</v>
      </c>
      <c r="B11" s="22" t="s">
        <v>71</v>
      </c>
      <c r="C11" s="23">
        <f t="shared" si="0"/>
        <v>0</v>
      </c>
      <c r="D11" s="23">
        <v>0</v>
      </c>
      <c r="E11" s="23">
        <v>0</v>
      </c>
      <c r="F11" s="23">
        <v>0</v>
      </c>
    </row>
    <row r="12" spans="1:6" s="24" customFormat="1" ht="22.5" customHeight="1">
      <c r="A12" s="21">
        <v>6</v>
      </c>
      <c r="B12" s="22" t="s">
        <v>72</v>
      </c>
      <c r="C12" s="23">
        <f t="shared" si="0"/>
        <v>2.5</v>
      </c>
      <c r="D12" s="23">
        <v>2.5</v>
      </c>
      <c r="E12" s="23">
        <v>0</v>
      </c>
      <c r="F12" s="23">
        <v>0</v>
      </c>
    </row>
    <row r="13" spans="1:6" s="24" customFormat="1" ht="22.5" customHeight="1">
      <c r="A13" s="21">
        <v>7</v>
      </c>
      <c r="B13" s="22" t="s">
        <v>73</v>
      </c>
      <c r="C13" s="23">
        <f t="shared" si="0"/>
        <v>0</v>
      </c>
      <c r="D13" s="23">
        <v>0</v>
      </c>
      <c r="E13" s="23">
        <v>0</v>
      </c>
      <c r="F13" s="23">
        <v>0</v>
      </c>
    </row>
    <row r="14" spans="1:6" s="24" customFormat="1" ht="22.5" customHeight="1">
      <c r="A14" s="21"/>
      <c r="B14" s="22"/>
      <c r="C14" s="25"/>
      <c r="D14" s="25"/>
      <c r="E14" s="25"/>
      <c r="F14" s="25"/>
    </row>
  </sheetData>
  <mergeCells count="5">
    <mergeCell ref="A2:F2"/>
    <mergeCell ref="A3:D3"/>
    <mergeCell ref="A4:A5"/>
    <mergeCell ref="B4:B5"/>
    <mergeCell ref="C4:F4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A3" sqref="A3:J3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A1" s="11"/>
      <c r="B1" s="11"/>
      <c r="C1" s="63" t="s">
        <v>54</v>
      </c>
      <c r="D1" s="63"/>
      <c r="E1" s="63"/>
      <c r="F1" s="63"/>
      <c r="G1" s="63"/>
      <c r="H1" s="63"/>
      <c r="I1" s="63"/>
      <c r="J1" s="63"/>
      <c r="K1" s="63"/>
    </row>
    <row r="2" spans="1:11" s="5" customFormat="1" ht="40.5" customHeight="1">
      <c r="C2" s="61" t="s">
        <v>55</v>
      </c>
      <c r="D2" s="62"/>
      <c r="E2" s="62"/>
      <c r="F2" s="62"/>
      <c r="G2" s="62"/>
      <c r="H2" s="62"/>
      <c r="I2" s="62"/>
      <c r="J2" s="62"/>
      <c r="K2" s="62"/>
    </row>
    <row r="3" spans="1:11" ht="18" customHeight="1">
      <c r="A3" s="57" t="s">
        <v>226</v>
      </c>
      <c r="B3" s="58"/>
      <c r="C3" s="59"/>
      <c r="D3" s="59"/>
      <c r="E3" s="59"/>
      <c r="F3" s="59"/>
      <c r="G3" s="59"/>
      <c r="H3" s="59"/>
      <c r="I3" s="59"/>
      <c r="J3" s="60"/>
      <c r="K3" s="4" t="s">
        <v>0</v>
      </c>
    </row>
    <row r="4" spans="1:11" ht="19.5" customHeight="1">
      <c r="A4" s="55" t="s">
        <v>17</v>
      </c>
      <c r="B4" s="55" t="s">
        <v>18</v>
      </c>
      <c r="C4" s="64" t="s">
        <v>19</v>
      </c>
      <c r="D4" s="65"/>
      <c r="E4" s="65"/>
      <c r="F4" s="64" t="s">
        <v>20</v>
      </c>
      <c r="G4" s="64" t="s">
        <v>21</v>
      </c>
      <c r="H4" s="64" t="s">
        <v>43</v>
      </c>
      <c r="I4" s="65"/>
      <c r="J4" s="65"/>
      <c r="K4" s="64" t="s">
        <v>44</v>
      </c>
    </row>
    <row r="5" spans="1:11" s="12" customFormat="1" ht="19.5" customHeight="1">
      <c r="A5" s="56"/>
      <c r="B5" s="56"/>
      <c r="C5" s="7" t="s">
        <v>24</v>
      </c>
      <c r="D5" s="7" t="s">
        <v>25</v>
      </c>
      <c r="E5" s="7" t="s">
        <v>26</v>
      </c>
      <c r="F5" s="64"/>
      <c r="G5" s="64"/>
      <c r="H5" s="7" t="s">
        <v>49</v>
      </c>
      <c r="I5" s="7" t="s">
        <v>50</v>
      </c>
      <c r="J5" s="7" t="s">
        <v>51</v>
      </c>
      <c r="K5" s="64"/>
    </row>
    <row r="6" spans="1:11" s="3" customFormat="1" ht="19.5" customHeight="1">
      <c r="A6" s="9"/>
      <c r="B6" s="9"/>
      <c r="C6" s="8"/>
      <c r="D6" s="8"/>
      <c r="E6" s="8"/>
      <c r="F6" s="9"/>
      <c r="G6" s="13">
        <f>SUM(I6:K6)</f>
        <v>0</v>
      </c>
      <c r="H6" s="13">
        <f>I6+J6</f>
        <v>0</v>
      </c>
      <c r="I6" s="10">
        <v>0</v>
      </c>
      <c r="J6" s="10">
        <v>0</v>
      </c>
      <c r="K6" s="10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B15"/>
  <sheetViews>
    <sheetView workbookViewId="0">
      <pane ySplit="1" topLeftCell="A2" activePane="bottomLeft" state="frozen"/>
      <selection pane="bottomLeft" activeCell="A3" sqref="A3:AT3"/>
    </sheetView>
  </sheetViews>
  <sheetFormatPr defaultColWidth="8.875" defaultRowHeight="15" customHeight="1"/>
  <cols>
    <col min="1" max="1" width="7.125" style="26" customWidth="1"/>
    <col min="2" max="2" width="28.625" style="26" customWidth="1"/>
    <col min="3" max="4" width="35.75" style="26" customWidth="1"/>
    <col min="5" max="6" width="28.625" style="26" customWidth="1"/>
    <col min="7" max="7" width="42.875" style="26" customWidth="1"/>
    <col min="8" max="19" width="28.625" style="26" customWidth="1"/>
    <col min="20" max="20" width="35.75" style="26" customWidth="1"/>
    <col min="21" max="34" width="28.625" style="26" customWidth="1"/>
    <col min="35" max="35" width="35.75" style="26" customWidth="1"/>
    <col min="36" max="38" width="28.625" style="26" customWidth="1"/>
    <col min="39" max="39" width="35.75" style="26" customWidth="1"/>
    <col min="40" max="54" width="28.625" style="26" customWidth="1"/>
    <col min="55" max="16384" width="8.875" style="17"/>
  </cols>
  <sheetData>
    <row r="1" spans="1:54" ht="15" customHeight="1">
      <c r="A1" s="14"/>
    </row>
    <row r="2" spans="1:54" s="27" customFormat="1" ht="45" customHeight="1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</row>
    <row r="3" spans="1:54" s="26" customFormat="1" ht="22.5" customHeight="1">
      <c r="A3" s="50" t="s">
        <v>221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3" t="s">
        <v>60</v>
      </c>
      <c r="AV3" s="53"/>
      <c r="AW3" s="53"/>
      <c r="AX3" s="53"/>
      <c r="AY3" s="53"/>
      <c r="AZ3" s="53" t="s">
        <v>61</v>
      </c>
      <c r="BA3" s="53"/>
      <c r="BB3" s="54"/>
    </row>
    <row r="4" spans="1:54" s="26" customFormat="1" ht="22.5" customHeight="1">
      <c r="A4" s="52" t="s">
        <v>62</v>
      </c>
      <c r="B4" s="52" t="s">
        <v>151</v>
      </c>
      <c r="C4" s="52" t="s">
        <v>152</v>
      </c>
      <c r="D4" s="52" t="s">
        <v>153</v>
      </c>
      <c r="E4" s="52" t="s">
        <v>154</v>
      </c>
      <c r="F4" s="52" t="s">
        <v>155</v>
      </c>
      <c r="G4" s="52" t="s">
        <v>156</v>
      </c>
      <c r="H4" s="52" t="s">
        <v>157</v>
      </c>
      <c r="I4" s="52" t="s">
        <v>158</v>
      </c>
      <c r="J4" s="52" t="s">
        <v>159</v>
      </c>
      <c r="K4" s="52" t="s">
        <v>160</v>
      </c>
      <c r="L4" s="52" t="s">
        <v>161</v>
      </c>
      <c r="M4" s="52" t="s">
        <v>21</v>
      </c>
      <c r="N4" s="52" t="s">
        <v>162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 t="s">
        <v>163</v>
      </c>
      <c r="AV4" s="52"/>
      <c r="AW4" s="52"/>
      <c r="AX4" s="52"/>
      <c r="AY4" s="52"/>
      <c r="AZ4" s="52"/>
      <c r="BA4" s="52"/>
      <c r="BB4" s="52" t="s">
        <v>164</v>
      </c>
    </row>
    <row r="5" spans="1:54" s="26" customFormat="1" ht="22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 t="s">
        <v>28</v>
      </c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 t="s">
        <v>29</v>
      </c>
      <c r="AG5" s="52"/>
      <c r="AH5" s="52"/>
      <c r="AI5" s="52"/>
      <c r="AJ5" s="52"/>
      <c r="AK5" s="52" t="s">
        <v>30</v>
      </c>
      <c r="AL5" s="52"/>
      <c r="AM5" s="52"/>
      <c r="AN5" s="52" t="s">
        <v>165</v>
      </c>
      <c r="AO5" s="52" t="s">
        <v>57</v>
      </c>
      <c r="AP5" s="52"/>
      <c r="AQ5" s="52"/>
      <c r="AR5" s="52"/>
      <c r="AS5" s="52"/>
      <c r="AT5" s="52"/>
      <c r="AU5" s="52" t="s">
        <v>166</v>
      </c>
      <c r="AV5" s="52"/>
      <c r="AW5" s="52"/>
      <c r="AX5" s="52"/>
      <c r="AY5" s="52" t="s">
        <v>167</v>
      </c>
      <c r="AZ5" s="52"/>
      <c r="BA5" s="52"/>
      <c r="BB5" s="52"/>
    </row>
    <row r="6" spans="1:54" s="26" customFormat="1" ht="22.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34" t="s">
        <v>27</v>
      </c>
      <c r="O6" s="34" t="s">
        <v>168</v>
      </c>
      <c r="P6" s="34" t="s">
        <v>169</v>
      </c>
      <c r="Q6" s="34" t="s">
        <v>170</v>
      </c>
      <c r="R6" s="34" t="s">
        <v>171</v>
      </c>
      <c r="S6" s="34" t="s">
        <v>172</v>
      </c>
      <c r="T6" s="34" t="s">
        <v>173</v>
      </c>
      <c r="U6" s="34" t="s">
        <v>174</v>
      </c>
      <c r="V6" s="34" t="s">
        <v>175</v>
      </c>
      <c r="W6" s="34" t="s">
        <v>176</v>
      </c>
      <c r="X6" s="34" t="s">
        <v>177</v>
      </c>
      <c r="Y6" s="34" t="s">
        <v>178</v>
      </c>
      <c r="Z6" s="34" t="s">
        <v>179</v>
      </c>
      <c r="AA6" s="34" t="s">
        <v>180</v>
      </c>
      <c r="AB6" s="34" t="s">
        <v>181</v>
      </c>
      <c r="AC6" s="34" t="s">
        <v>182</v>
      </c>
      <c r="AD6" s="34" t="s">
        <v>183</v>
      </c>
      <c r="AE6" s="34" t="s">
        <v>184</v>
      </c>
      <c r="AF6" s="34" t="s">
        <v>27</v>
      </c>
      <c r="AG6" s="34" t="s">
        <v>185</v>
      </c>
      <c r="AH6" s="34" t="s">
        <v>186</v>
      </c>
      <c r="AI6" s="34" t="s">
        <v>187</v>
      </c>
      <c r="AJ6" s="34" t="s">
        <v>188</v>
      </c>
      <c r="AK6" s="34" t="s">
        <v>27</v>
      </c>
      <c r="AL6" s="34" t="s">
        <v>177</v>
      </c>
      <c r="AM6" s="34" t="s">
        <v>189</v>
      </c>
      <c r="AN6" s="52"/>
      <c r="AO6" s="34" t="s">
        <v>27</v>
      </c>
      <c r="AP6" s="34" t="s">
        <v>190</v>
      </c>
      <c r="AQ6" s="34" t="s">
        <v>191</v>
      </c>
      <c r="AR6" s="34" t="s">
        <v>192</v>
      </c>
      <c r="AS6" s="34" t="s">
        <v>193</v>
      </c>
      <c r="AT6" s="34" t="s">
        <v>194</v>
      </c>
      <c r="AU6" s="34" t="s">
        <v>27</v>
      </c>
      <c r="AV6" s="34" t="s">
        <v>28</v>
      </c>
      <c r="AW6" s="34" t="s">
        <v>29</v>
      </c>
      <c r="AX6" s="34" t="s">
        <v>30</v>
      </c>
      <c r="AY6" s="34" t="s">
        <v>27</v>
      </c>
      <c r="AZ6" s="34" t="s">
        <v>22</v>
      </c>
      <c r="BA6" s="34" t="s">
        <v>57</v>
      </c>
      <c r="BB6" s="52"/>
    </row>
    <row r="7" spans="1:54" s="26" customFormat="1" ht="22.5" customHeight="1">
      <c r="A7" s="34" t="s">
        <v>67</v>
      </c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  <c r="K7" s="34">
        <v>10</v>
      </c>
      <c r="L7" s="34">
        <v>11</v>
      </c>
      <c r="M7" s="34">
        <v>12</v>
      </c>
      <c r="N7" s="34">
        <v>13</v>
      </c>
      <c r="O7" s="34">
        <v>14</v>
      </c>
      <c r="P7" s="34">
        <v>15</v>
      </c>
      <c r="Q7" s="34">
        <v>16</v>
      </c>
      <c r="R7" s="34">
        <v>17</v>
      </c>
      <c r="S7" s="34">
        <v>18</v>
      </c>
      <c r="T7" s="34">
        <v>19</v>
      </c>
      <c r="U7" s="34">
        <v>20</v>
      </c>
      <c r="V7" s="34">
        <v>21</v>
      </c>
      <c r="W7" s="34">
        <v>22</v>
      </c>
      <c r="X7" s="34">
        <v>23</v>
      </c>
      <c r="Y7" s="34">
        <v>24</v>
      </c>
      <c r="Z7" s="34">
        <v>25</v>
      </c>
      <c r="AA7" s="34">
        <v>26</v>
      </c>
      <c r="AB7" s="34">
        <v>27</v>
      </c>
      <c r="AC7" s="34">
        <v>28</v>
      </c>
      <c r="AD7" s="34">
        <v>29</v>
      </c>
      <c r="AE7" s="34">
        <v>30</v>
      </c>
      <c r="AF7" s="34">
        <v>31</v>
      </c>
      <c r="AG7" s="34">
        <v>32</v>
      </c>
      <c r="AH7" s="34">
        <v>33</v>
      </c>
      <c r="AI7" s="34">
        <v>34</v>
      </c>
      <c r="AJ7" s="34">
        <v>35</v>
      </c>
      <c r="AK7" s="34">
        <v>36</v>
      </c>
      <c r="AL7" s="34">
        <v>37</v>
      </c>
      <c r="AM7" s="34">
        <v>38</v>
      </c>
      <c r="AN7" s="34">
        <v>39</v>
      </c>
      <c r="AO7" s="34">
        <v>40</v>
      </c>
      <c r="AP7" s="34">
        <v>41</v>
      </c>
      <c r="AQ7" s="34">
        <v>42</v>
      </c>
      <c r="AR7" s="34">
        <v>43</v>
      </c>
      <c r="AS7" s="34">
        <v>44</v>
      </c>
      <c r="AT7" s="34">
        <v>45</v>
      </c>
      <c r="AU7" s="34">
        <v>46</v>
      </c>
      <c r="AV7" s="34">
        <v>47</v>
      </c>
      <c r="AW7" s="34">
        <v>48</v>
      </c>
      <c r="AX7" s="34">
        <v>49</v>
      </c>
      <c r="AY7" s="34">
        <v>50</v>
      </c>
      <c r="AZ7" s="34">
        <v>51</v>
      </c>
      <c r="BA7" s="34">
        <v>52</v>
      </c>
      <c r="BB7" s="34">
        <v>53</v>
      </c>
    </row>
    <row r="8" spans="1:54" s="26" customFormat="1" ht="22.5" customHeight="1">
      <c r="A8" s="34">
        <v>1</v>
      </c>
      <c r="B8" s="37"/>
      <c r="C8" s="37" t="s">
        <v>21</v>
      </c>
      <c r="D8" s="37"/>
      <c r="E8" s="37"/>
      <c r="F8" s="37"/>
      <c r="G8" s="37"/>
      <c r="H8" s="37"/>
      <c r="I8" s="37"/>
      <c r="J8" s="38"/>
      <c r="K8" s="38"/>
      <c r="L8" s="38"/>
      <c r="M8" s="38">
        <v>8.6999999999999993</v>
      </c>
      <c r="N8" s="38">
        <v>8.6999999999999993</v>
      </c>
      <c r="O8" s="38">
        <v>0</v>
      </c>
      <c r="P8" s="38">
        <v>0</v>
      </c>
      <c r="Q8" s="38">
        <v>8.6999999999999993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8.6999999999999993</v>
      </c>
    </row>
    <row r="9" spans="1:54" s="26" customFormat="1" ht="22.5" customHeight="1">
      <c r="A9" s="34">
        <v>2</v>
      </c>
      <c r="B9" s="37">
        <v>236</v>
      </c>
      <c r="C9" s="37" t="s">
        <v>195</v>
      </c>
      <c r="D9" s="37"/>
      <c r="E9" s="37"/>
      <c r="F9" s="37"/>
      <c r="G9" s="37"/>
      <c r="H9" s="37"/>
      <c r="I9" s="37"/>
      <c r="J9" s="38"/>
      <c r="K9" s="38"/>
      <c r="L9" s="38"/>
      <c r="M9" s="38">
        <v>8.6999999999999993</v>
      </c>
      <c r="N9" s="38">
        <v>8.6999999999999993</v>
      </c>
      <c r="O9" s="38">
        <v>0</v>
      </c>
      <c r="P9" s="38">
        <v>0</v>
      </c>
      <c r="Q9" s="38">
        <v>8.6999999999999993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38">
        <v>0</v>
      </c>
      <c r="AI9" s="38">
        <v>0</v>
      </c>
      <c r="AJ9" s="38">
        <v>0</v>
      </c>
      <c r="AK9" s="38">
        <v>0</v>
      </c>
      <c r="AL9" s="38">
        <v>0</v>
      </c>
      <c r="AM9" s="38">
        <v>0</v>
      </c>
      <c r="AN9" s="38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8.6999999999999993</v>
      </c>
    </row>
    <row r="10" spans="1:54" ht="22.5" customHeight="1">
      <c r="A10" s="34">
        <v>3</v>
      </c>
      <c r="B10" s="37">
        <v>236001</v>
      </c>
      <c r="C10" s="37" t="s">
        <v>196</v>
      </c>
      <c r="D10" s="37"/>
      <c r="E10" s="37"/>
      <c r="F10" s="37"/>
      <c r="G10" s="37"/>
      <c r="H10" s="37"/>
      <c r="I10" s="37"/>
      <c r="J10" s="38"/>
      <c r="K10" s="38"/>
      <c r="L10" s="38"/>
      <c r="M10" s="38">
        <v>8.6999999999999993</v>
      </c>
      <c r="N10" s="38">
        <v>8.6999999999999993</v>
      </c>
      <c r="O10" s="38">
        <v>0</v>
      </c>
      <c r="P10" s="38">
        <v>0</v>
      </c>
      <c r="Q10" s="38">
        <v>8.6999999999999993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8.6999999999999993</v>
      </c>
    </row>
    <row r="11" spans="1:54" ht="22.5" customHeight="1">
      <c r="A11" s="34">
        <v>4</v>
      </c>
      <c r="B11" s="37">
        <v>236001</v>
      </c>
      <c r="C11" s="37" t="s">
        <v>196</v>
      </c>
      <c r="D11" s="37" t="s">
        <v>197</v>
      </c>
      <c r="E11" s="37" t="s">
        <v>198</v>
      </c>
      <c r="F11" s="37" t="s">
        <v>199</v>
      </c>
      <c r="G11" s="37" t="s">
        <v>200</v>
      </c>
      <c r="H11" s="37" t="s">
        <v>201</v>
      </c>
      <c r="I11" s="37"/>
      <c r="J11" s="38"/>
      <c r="K11" s="38">
        <v>0.2</v>
      </c>
      <c r="L11" s="38">
        <v>1</v>
      </c>
      <c r="M11" s="38">
        <v>0.2</v>
      </c>
      <c r="N11" s="38">
        <v>0.2</v>
      </c>
      <c r="O11" s="38">
        <v>0</v>
      </c>
      <c r="P11" s="38">
        <v>0</v>
      </c>
      <c r="Q11" s="38">
        <v>0.2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0.2</v>
      </c>
    </row>
    <row r="12" spans="1:54" ht="22.5" customHeight="1">
      <c r="A12" s="34">
        <v>5</v>
      </c>
      <c r="B12" s="37">
        <v>236001</v>
      </c>
      <c r="C12" s="37" t="s">
        <v>196</v>
      </c>
      <c r="D12" s="37" t="s">
        <v>197</v>
      </c>
      <c r="E12" s="37" t="s">
        <v>198</v>
      </c>
      <c r="F12" s="37" t="s">
        <v>199</v>
      </c>
      <c r="G12" s="37" t="s">
        <v>202</v>
      </c>
      <c r="H12" s="37" t="s">
        <v>201</v>
      </c>
      <c r="I12" s="37"/>
      <c r="J12" s="38"/>
      <c r="K12" s="38">
        <v>0.5</v>
      </c>
      <c r="L12" s="38">
        <v>1</v>
      </c>
      <c r="M12" s="38">
        <v>0.5</v>
      </c>
      <c r="N12" s="38">
        <v>0.5</v>
      </c>
      <c r="O12" s="38">
        <v>0</v>
      </c>
      <c r="P12" s="38">
        <v>0</v>
      </c>
      <c r="Q12" s="38">
        <v>0.5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0.5</v>
      </c>
    </row>
    <row r="13" spans="1:54" ht="22.5" customHeight="1">
      <c r="A13" s="34">
        <v>6</v>
      </c>
      <c r="B13" s="37">
        <v>236001</v>
      </c>
      <c r="C13" s="37" t="s">
        <v>196</v>
      </c>
      <c r="D13" s="37" t="s">
        <v>203</v>
      </c>
      <c r="E13" s="37" t="s">
        <v>198</v>
      </c>
      <c r="F13" s="37" t="s">
        <v>199</v>
      </c>
      <c r="G13" s="37" t="s">
        <v>204</v>
      </c>
      <c r="H13" s="37" t="s">
        <v>205</v>
      </c>
      <c r="I13" s="37" t="s">
        <v>206</v>
      </c>
      <c r="J13" s="38"/>
      <c r="K13" s="38">
        <v>2</v>
      </c>
      <c r="L13" s="38">
        <v>1</v>
      </c>
      <c r="M13" s="38">
        <v>2</v>
      </c>
      <c r="N13" s="38">
        <v>2</v>
      </c>
      <c r="O13" s="38">
        <v>0</v>
      </c>
      <c r="P13" s="38">
        <v>0</v>
      </c>
      <c r="Q13" s="38">
        <v>2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2</v>
      </c>
    </row>
    <row r="14" spans="1:54" ht="22.5" customHeight="1">
      <c r="A14" s="34">
        <v>7</v>
      </c>
      <c r="B14" s="37">
        <v>236001</v>
      </c>
      <c r="C14" s="37" t="s">
        <v>196</v>
      </c>
      <c r="D14" s="37" t="s">
        <v>207</v>
      </c>
      <c r="E14" s="37" t="s">
        <v>198</v>
      </c>
      <c r="F14" s="37" t="s">
        <v>199</v>
      </c>
      <c r="G14" s="37" t="s">
        <v>208</v>
      </c>
      <c r="H14" s="37" t="s">
        <v>201</v>
      </c>
      <c r="I14" s="37" t="s">
        <v>209</v>
      </c>
      <c r="J14" s="38"/>
      <c r="K14" s="38">
        <v>1</v>
      </c>
      <c r="L14" s="38">
        <v>1</v>
      </c>
      <c r="M14" s="38">
        <v>1</v>
      </c>
      <c r="N14" s="38">
        <v>1</v>
      </c>
      <c r="O14" s="38">
        <v>0</v>
      </c>
      <c r="P14" s="38">
        <v>0</v>
      </c>
      <c r="Q14" s="38">
        <v>1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1</v>
      </c>
    </row>
    <row r="15" spans="1:54" s="26" customFormat="1" ht="22.5" customHeight="1">
      <c r="A15" s="34">
        <v>8</v>
      </c>
      <c r="B15" s="37">
        <v>236001</v>
      </c>
      <c r="C15" s="37" t="s">
        <v>196</v>
      </c>
      <c r="D15" s="37" t="s">
        <v>207</v>
      </c>
      <c r="E15" s="37" t="s">
        <v>198</v>
      </c>
      <c r="F15" s="37" t="s">
        <v>199</v>
      </c>
      <c r="G15" s="37" t="s">
        <v>210</v>
      </c>
      <c r="H15" s="37" t="s">
        <v>201</v>
      </c>
      <c r="I15" s="37" t="s">
        <v>211</v>
      </c>
      <c r="J15" s="38"/>
      <c r="K15" s="38">
        <v>5</v>
      </c>
      <c r="L15" s="38">
        <v>1</v>
      </c>
      <c r="M15" s="38">
        <v>5</v>
      </c>
      <c r="N15" s="38">
        <v>5</v>
      </c>
      <c r="O15" s="38">
        <v>0</v>
      </c>
      <c r="P15" s="38">
        <v>0</v>
      </c>
      <c r="Q15" s="38">
        <v>5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  <c r="BB15" s="38">
        <v>5</v>
      </c>
    </row>
  </sheetData>
  <mergeCells count="27">
    <mergeCell ref="L4:L6"/>
    <mergeCell ref="A2:BB2"/>
    <mergeCell ref="A3:AT3"/>
    <mergeCell ref="AU3:AY3"/>
    <mergeCell ref="AZ3:BB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AY5:BA5"/>
    <mergeCell ref="M4:M6"/>
    <mergeCell ref="N4:AT4"/>
    <mergeCell ref="AU4:BA4"/>
    <mergeCell ref="BB4:BB6"/>
    <mergeCell ref="N5:AE5"/>
    <mergeCell ref="AF5:AJ5"/>
    <mergeCell ref="AK5:AM5"/>
    <mergeCell ref="AN5:AN6"/>
    <mergeCell ref="AO5:AT5"/>
    <mergeCell ref="AU5:AX5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pane ySplit="1" topLeftCell="A2" activePane="bottomLeft" state="frozen"/>
      <selection pane="bottomLeft" activeCell="C8" sqref="C8"/>
    </sheetView>
  </sheetViews>
  <sheetFormatPr defaultColWidth="8.875" defaultRowHeight="15" customHeight="1"/>
  <cols>
    <col min="1" max="1" width="7.125" style="35" customWidth="1"/>
    <col min="2" max="5" width="35.75" style="35" customWidth="1"/>
    <col min="6" max="16384" width="8.875" style="17"/>
  </cols>
  <sheetData>
    <row r="1" spans="1:5" ht="15" customHeight="1">
      <c r="A1" s="14"/>
    </row>
    <row r="2" spans="1:5" s="36" customFormat="1" ht="45" customHeight="1">
      <c r="A2" s="49" t="s">
        <v>220</v>
      </c>
      <c r="B2" s="49"/>
      <c r="C2" s="49"/>
      <c r="D2" s="49"/>
      <c r="E2" s="49"/>
    </row>
    <row r="3" spans="1:5" s="26" customFormat="1" ht="22.5" customHeight="1">
      <c r="A3" s="50" t="s">
        <v>221</v>
      </c>
      <c r="B3" s="51"/>
      <c r="C3" s="51"/>
      <c r="D3" s="28" t="s">
        <v>60</v>
      </c>
      <c r="E3" s="29" t="s">
        <v>61</v>
      </c>
    </row>
    <row r="4" spans="1:5" s="26" customFormat="1" ht="22.5" customHeight="1">
      <c r="A4" s="52" t="s">
        <v>62</v>
      </c>
      <c r="B4" s="52" t="s">
        <v>107</v>
      </c>
      <c r="C4" s="52"/>
      <c r="D4" s="52" t="s">
        <v>108</v>
      </c>
      <c r="E4" s="52"/>
    </row>
    <row r="5" spans="1:5" s="26" customFormat="1" ht="22.5" customHeight="1">
      <c r="A5" s="52"/>
      <c r="B5" s="34" t="s">
        <v>45</v>
      </c>
      <c r="C5" s="34" t="s">
        <v>1</v>
      </c>
      <c r="D5" s="34" t="s">
        <v>45</v>
      </c>
      <c r="E5" s="34" t="s">
        <v>1</v>
      </c>
    </row>
    <row r="6" spans="1:5" s="26" customFormat="1" ht="22.5" customHeight="1">
      <c r="A6" s="34" t="s">
        <v>67</v>
      </c>
      <c r="B6" s="34">
        <v>1</v>
      </c>
      <c r="C6" s="34">
        <v>2</v>
      </c>
      <c r="D6" s="34">
        <v>3</v>
      </c>
      <c r="E6" s="34">
        <v>4</v>
      </c>
    </row>
    <row r="7" spans="1:5" s="33" customFormat="1" ht="22.5" customHeight="1">
      <c r="A7" s="31">
        <v>1</v>
      </c>
      <c r="B7" s="25" t="s">
        <v>46</v>
      </c>
      <c r="C7" s="32">
        <v>1091.302146</v>
      </c>
      <c r="D7" s="25" t="s">
        <v>2</v>
      </c>
      <c r="E7" s="32">
        <v>0</v>
      </c>
    </row>
    <row r="8" spans="1:5" s="33" customFormat="1" ht="22.5" customHeight="1">
      <c r="A8" s="31">
        <v>2</v>
      </c>
      <c r="B8" s="25" t="s">
        <v>47</v>
      </c>
      <c r="C8" s="32">
        <v>500</v>
      </c>
      <c r="D8" s="25" t="s">
        <v>3</v>
      </c>
      <c r="E8" s="32">
        <v>0</v>
      </c>
    </row>
    <row r="9" spans="1:5" s="33" customFormat="1" ht="22.5" customHeight="1">
      <c r="A9" s="31">
        <v>3</v>
      </c>
      <c r="B9" s="25" t="s">
        <v>48</v>
      </c>
      <c r="C9" s="32">
        <v>0</v>
      </c>
      <c r="D9" s="25" t="s">
        <v>4</v>
      </c>
      <c r="E9" s="32">
        <v>0</v>
      </c>
    </row>
    <row r="10" spans="1:5" s="33" customFormat="1" ht="22.5" customHeight="1">
      <c r="A10" s="31">
        <v>4</v>
      </c>
      <c r="B10" s="25" t="s">
        <v>109</v>
      </c>
      <c r="C10" s="32">
        <v>0</v>
      </c>
      <c r="D10" s="25" t="s">
        <v>5</v>
      </c>
      <c r="E10" s="32">
        <v>0</v>
      </c>
    </row>
    <row r="11" spans="1:5" s="33" customFormat="1" ht="22.5" customHeight="1">
      <c r="A11" s="31">
        <v>5</v>
      </c>
      <c r="B11" s="25" t="s">
        <v>110</v>
      </c>
      <c r="C11" s="32">
        <v>0</v>
      </c>
      <c r="D11" s="25" t="s">
        <v>6</v>
      </c>
      <c r="E11" s="32">
        <v>0</v>
      </c>
    </row>
    <row r="12" spans="1:5" s="33" customFormat="1" ht="22.5" customHeight="1">
      <c r="A12" s="31">
        <v>6</v>
      </c>
      <c r="B12" s="25" t="s">
        <v>111</v>
      </c>
      <c r="C12" s="32">
        <v>0</v>
      </c>
      <c r="D12" s="25" t="s">
        <v>7</v>
      </c>
      <c r="E12" s="32">
        <v>0</v>
      </c>
    </row>
    <row r="13" spans="1:5" s="33" customFormat="1" ht="22.5" customHeight="1">
      <c r="A13" s="31">
        <v>7</v>
      </c>
      <c r="B13" s="25" t="s">
        <v>112</v>
      </c>
      <c r="C13" s="32">
        <v>0</v>
      </c>
      <c r="D13" s="25" t="s">
        <v>8</v>
      </c>
      <c r="E13" s="32">
        <v>0</v>
      </c>
    </row>
    <row r="14" spans="1:5" s="33" customFormat="1" ht="22.5" customHeight="1">
      <c r="A14" s="31">
        <v>8</v>
      </c>
      <c r="B14" s="25" t="s">
        <v>113</v>
      </c>
      <c r="C14" s="32">
        <v>0</v>
      </c>
      <c r="D14" s="25" t="s">
        <v>9</v>
      </c>
      <c r="E14" s="32">
        <v>111.4038</v>
      </c>
    </row>
    <row r="15" spans="1:5" s="33" customFormat="1" ht="22.5" customHeight="1">
      <c r="A15" s="31">
        <v>9</v>
      </c>
      <c r="B15" s="25" t="s">
        <v>114</v>
      </c>
      <c r="C15" s="32">
        <v>0</v>
      </c>
      <c r="D15" s="25" t="s">
        <v>115</v>
      </c>
      <c r="E15" s="32">
        <v>0</v>
      </c>
    </row>
    <row r="16" spans="1:5" s="33" customFormat="1" ht="22.5" customHeight="1">
      <c r="A16" s="31">
        <v>10</v>
      </c>
      <c r="B16" s="25"/>
      <c r="C16" s="32"/>
      <c r="D16" s="25" t="s">
        <v>116</v>
      </c>
      <c r="E16" s="32">
        <v>0</v>
      </c>
    </row>
    <row r="17" spans="1:5" s="33" customFormat="1" ht="22.5" customHeight="1">
      <c r="A17" s="31">
        <v>11</v>
      </c>
      <c r="B17" s="25"/>
      <c r="C17" s="32"/>
      <c r="D17" s="25" t="s">
        <v>117</v>
      </c>
      <c r="E17" s="32">
        <v>0</v>
      </c>
    </row>
    <row r="18" spans="1:5" s="33" customFormat="1" ht="22.5" customHeight="1">
      <c r="A18" s="31">
        <v>12</v>
      </c>
      <c r="B18" s="25"/>
      <c r="C18" s="32"/>
      <c r="D18" s="25" t="s">
        <v>118</v>
      </c>
      <c r="E18" s="32">
        <v>500</v>
      </c>
    </row>
    <row r="19" spans="1:5" s="33" customFormat="1" ht="22.5" customHeight="1">
      <c r="A19" s="31">
        <v>13</v>
      </c>
      <c r="B19" s="25"/>
      <c r="C19" s="32"/>
      <c r="D19" s="25" t="s">
        <v>119</v>
      </c>
      <c r="E19" s="32">
        <v>0</v>
      </c>
    </row>
    <row r="20" spans="1:5" s="33" customFormat="1" ht="22.5" customHeight="1">
      <c r="A20" s="31">
        <v>14</v>
      </c>
      <c r="B20" s="25"/>
      <c r="C20" s="32"/>
      <c r="D20" s="25" t="s">
        <v>120</v>
      </c>
      <c r="E20" s="32">
        <v>0</v>
      </c>
    </row>
    <row r="21" spans="1:5" s="33" customFormat="1" ht="22.5" customHeight="1">
      <c r="A21" s="31">
        <v>15</v>
      </c>
      <c r="B21" s="25"/>
      <c r="C21" s="32"/>
      <c r="D21" s="25" t="s">
        <v>121</v>
      </c>
      <c r="E21" s="32">
        <v>0</v>
      </c>
    </row>
    <row r="22" spans="1:5" s="33" customFormat="1" ht="22.5" customHeight="1">
      <c r="A22" s="31">
        <v>16</v>
      </c>
      <c r="B22" s="25"/>
      <c r="C22" s="32"/>
      <c r="D22" s="25" t="s">
        <v>122</v>
      </c>
      <c r="E22" s="32">
        <v>0</v>
      </c>
    </row>
    <row r="23" spans="1:5" s="33" customFormat="1" ht="22.5" customHeight="1">
      <c r="A23" s="31">
        <v>17</v>
      </c>
      <c r="B23" s="25"/>
      <c r="C23" s="32"/>
      <c r="D23" s="25" t="s">
        <v>123</v>
      </c>
      <c r="E23" s="32">
        <v>904.77324499999997</v>
      </c>
    </row>
    <row r="24" spans="1:5" s="33" customFormat="1" ht="22.5" customHeight="1">
      <c r="A24" s="31">
        <v>18</v>
      </c>
      <c r="B24" s="25"/>
      <c r="C24" s="32"/>
      <c r="D24" s="25" t="s">
        <v>124</v>
      </c>
      <c r="E24" s="32">
        <v>0</v>
      </c>
    </row>
    <row r="25" spans="1:5" s="33" customFormat="1" ht="22.5" customHeight="1">
      <c r="A25" s="31">
        <v>19</v>
      </c>
      <c r="B25" s="25"/>
      <c r="C25" s="32"/>
      <c r="D25" s="25" t="s">
        <v>125</v>
      </c>
      <c r="E25" s="32">
        <v>0</v>
      </c>
    </row>
    <row r="26" spans="1:5" s="33" customFormat="1" ht="22.5" customHeight="1">
      <c r="A26" s="31">
        <v>20</v>
      </c>
      <c r="B26" s="25"/>
      <c r="C26" s="32"/>
      <c r="D26" s="25" t="s">
        <v>126</v>
      </c>
      <c r="E26" s="32">
        <v>75.124799999999993</v>
      </c>
    </row>
    <row r="27" spans="1:5" s="33" customFormat="1" ht="22.5" customHeight="1">
      <c r="A27" s="31">
        <v>21</v>
      </c>
      <c r="B27" s="25"/>
      <c r="C27" s="32"/>
      <c r="D27" s="25" t="s">
        <v>127</v>
      </c>
      <c r="E27" s="32">
        <v>0</v>
      </c>
    </row>
    <row r="28" spans="1:5" s="33" customFormat="1" ht="22.5" customHeight="1">
      <c r="A28" s="31">
        <v>22</v>
      </c>
      <c r="B28" s="25"/>
      <c r="C28" s="32"/>
      <c r="D28" s="25" t="s">
        <v>128</v>
      </c>
      <c r="E28" s="32">
        <v>0</v>
      </c>
    </row>
    <row r="29" spans="1:5" s="33" customFormat="1" ht="22.5" customHeight="1">
      <c r="A29" s="31">
        <v>23</v>
      </c>
      <c r="B29" s="25"/>
      <c r="C29" s="32"/>
      <c r="D29" s="25" t="s">
        <v>129</v>
      </c>
      <c r="E29" s="32">
        <v>0</v>
      </c>
    </row>
    <row r="30" spans="1:5" s="33" customFormat="1" ht="22.5" customHeight="1">
      <c r="A30" s="31">
        <v>24</v>
      </c>
      <c r="B30" s="25"/>
      <c r="C30" s="32"/>
      <c r="D30" s="25" t="s">
        <v>130</v>
      </c>
      <c r="E30" s="32">
        <v>0</v>
      </c>
    </row>
    <row r="31" spans="1:5" s="33" customFormat="1" ht="22.5" customHeight="1">
      <c r="A31" s="31">
        <v>25</v>
      </c>
      <c r="B31" s="25"/>
      <c r="C31" s="32"/>
      <c r="D31" s="25" t="s">
        <v>131</v>
      </c>
      <c r="E31" s="32">
        <v>0</v>
      </c>
    </row>
    <row r="32" spans="1:5" s="33" customFormat="1" ht="22.5" customHeight="1">
      <c r="A32" s="31">
        <v>26</v>
      </c>
      <c r="B32" s="25"/>
      <c r="C32" s="32"/>
      <c r="D32" s="25" t="s">
        <v>132</v>
      </c>
      <c r="E32" s="32">
        <v>0</v>
      </c>
    </row>
    <row r="33" spans="1:5" s="33" customFormat="1" ht="22.5" customHeight="1">
      <c r="A33" s="31">
        <v>27</v>
      </c>
      <c r="B33" s="25"/>
      <c r="C33" s="32"/>
      <c r="D33" s="25" t="s">
        <v>133</v>
      </c>
      <c r="E33" s="32">
        <v>0</v>
      </c>
    </row>
    <row r="34" spans="1:5" s="33" customFormat="1" ht="22.5" customHeight="1">
      <c r="A34" s="31">
        <v>28</v>
      </c>
      <c r="B34" s="25"/>
      <c r="C34" s="32"/>
      <c r="D34" s="25" t="s">
        <v>134</v>
      </c>
      <c r="E34" s="32">
        <v>0</v>
      </c>
    </row>
    <row r="35" spans="1:5" s="33" customFormat="1" ht="22.5" customHeight="1">
      <c r="A35" s="31">
        <v>29</v>
      </c>
      <c r="B35" s="25"/>
      <c r="C35" s="32"/>
      <c r="D35" s="25" t="s">
        <v>135</v>
      </c>
      <c r="E35" s="32">
        <v>0</v>
      </c>
    </row>
    <row r="36" spans="1:5" s="33" customFormat="1" ht="22.5" customHeight="1">
      <c r="A36" s="31">
        <v>30</v>
      </c>
      <c r="B36" s="25"/>
      <c r="C36" s="32"/>
      <c r="D36" s="25" t="s">
        <v>136</v>
      </c>
      <c r="E36" s="32">
        <v>0</v>
      </c>
    </row>
    <row r="37" spans="1:5" s="33" customFormat="1" ht="22.5" customHeight="1">
      <c r="A37" s="31">
        <v>31</v>
      </c>
      <c r="B37" s="25" t="s">
        <v>10</v>
      </c>
      <c r="C37" s="32">
        <f>SUM(C7:C15)</f>
        <v>1591.302146</v>
      </c>
      <c r="D37" s="25" t="s">
        <v>11</v>
      </c>
      <c r="E37" s="32">
        <f>SUM(E7:E36)</f>
        <v>1591.301845</v>
      </c>
    </row>
    <row r="38" spans="1:5" s="33" customFormat="1" ht="22.5" customHeight="1">
      <c r="A38" s="31">
        <v>32</v>
      </c>
      <c r="B38" s="25" t="s">
        <v>137</v>
      </c>
      <c r="C38" s="32">
        <v>789.71</v>
      </c>
      <c r="D38" s="25" t="s">
        <v>138</v>
      </c>
      <c r="E38" s="32">
        <f>C38+C37-E37</f>
        <v>789.71030100000007</v>
      </c>
    </row>
    <row r="39" spans="1:5" s="33" customFormat="1" ht="22.5" customHeight="1">
      <c r="A39" s="31">
        <v>33</v>
      </c>
      <c r="B39" s="25" t="s">
        <v>139</v>
      </c>
      <c r="C39" s="32">
        <f>SUM(C37:C38)</f>
        <v>2381.012146</v>
      </c>
      <c r="D39" s="25" t="s">
        <v>140</v>
      </c>
      <c r="E39" s="32">
        <f>SUM(E37:E38)</f>
        <v>2381.012146</v>
      </c>
    </row>
    <row r="40" spans="1:5" ht="22.5" customHeight="1"/>
    <row r="41" spans="1:5" ht="22.5" customHeight="1"/>
    <row r="42" spans="1:5" ht="22.5" hidden="1" customHeight="1"/>
    <row r="43" spans="1:5" ht="22.5" hidden="1" customHeight="1"/>
    <row r="44" spans="1:5" s="35" customFormat="1" ht="22.5" hidden="1" customHeight="1"/>
  </sheetData>
  <mergeCells count="5">
    <mergeCell ref="A2:E2"/>
    <mergeCell ref="A3:C3"/>
    <mergeCell ref="A4:A5"/>
    <mergeCell ref="B4:C4"/>
    <mergeCell ref="D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pane ySplit="1" topLeftCell="A2" activePane="bottomLeft" state="frozen"/>
      <selection pane="bottomLeft" activeCell="C5" sqref="C5"/>
    </sheetView>
  </sheetViews>
  <sheetFormatPr defaultColWidth="8.875" defaultRowHeight="15" customHeight="1"/>
  <cols>
    <col min="1" max="2" width="21.375" style="26" customWidth="1"/>
    <col min="3" max="3" width="35.75" style="26" customWidth="1"/>
    <col min="4" max="13" width="21.375" style="26" customWidth="1"/>
    <col min="14" max="16384" width="8.875" style="17"/>
  </cols>
  <sheetData>
    <row r="1" spans="1:13" ht="15" customHeight="1">
      <c r="A1" s="14"/>
    </row>
    <row r="2" spans="1:13" s="26" customFormat="1" ht="45" customHeight="1">
      <c r="A2" s="49" t="s">
        <v>222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26" customFormat="1" ht="22.5" customHeight="1">
      <c r="A3" s="50" t="s">
        <v>221</v>
      </c>
      <c r="B3" s="51"/>
      <c r="C3" s="51"/>
      <c r="D3" s="51"/>
      <c r="E3" s="51"/>
      <c r="F3" s="51"/>
      <c r="G3" s="51"/>
      <c r="H3" s="51"/>
      <c r="I3" s="51"/>
      <c r="J3" s="53" t="s">
        <v>60</v>
      </c>
      <c r="K3" s="53"/>
      <c r="L3" s="53" t="s">
        <v>61</v>
      </c>
      <c r="M3" s="54"/>
    </row>
    <row r="4" spans="1:13" s="26" customFormat="1" ht="22.5" customHeight="1">
      <c r="A4" s="52" t="s">
        <v>62</v>
      </c>
      <c r="B4" s="52" t="s">
        <v>141</v>
      </c>
      <c r="C4" s="52"/>
      <c r="D4" s="52" t="s">
        <v>21</v>
      </c>
      <c r="E4" s="52" t="s">
        <v>142</v>
      </c>
      <c r="F4" s="52"/>
      <c r="G4" s="52"/>
      <c r="H4" s="52"/>
      <c r="I4" s="52"/>
      <c r="J4" s="52"/>
      <c r="K4" s="52"/>
      <c r="L4" s="52"/>
      <c r="M4" s="52" t="s">
        <v>16</v>
      </c>
    </row>
    <row r="5" spans="1:13" s="26" customFormat="1" ht="22.5" customHeight="1">
      <c r="A5" s="52"/>
      <c r="B5" s="34" t="s">
        <v>19</v>
      </c>
      <c r="C5" s="34" t="s">
        <v>20</v>
      </c>
      <c r="D5" s="52"/>
      <c r="E5" s="34" t="s">
        <v>27</v>
      </c>
      <c r="F5" s="34" t="s">
        <v>143</v>
      </c>
      <c r="G5" s="34" t="s">
        <v>144</v>
      </c>
      <c r="H5" s="34" t="s">
        <v>145</v>
      </c>
      <c r="I5" s="34" t="s">
        <v>146</v>
      </c>
      <c r="J5" s="34" t="s">
        <v>12</v>
      </c>
      <c r="K5" s="34" t="s">
        <v>13</v>
      </c>
      <c r="L5" s="34" t="s">
        <v>23</v>
      </c>
      <c r="M5" s="52"/>
    </row>
    <row r="6" spans="1:13" s="26" customFormat="1" ht="22.5" customHeight="1">
      <c r="A6" s="39" t="s">
        <v>67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</row>
    <row r="7" spans="1:13" s="33" customFormat="1" ht="22.5" customHeight="1">
      <c r="A7" s="31">
        <v>0</v>
      </c>
      <c r="B7" s="25"/>
      <c r="C7" s="25" t="s">
        <v>21</v>
      </c>
      <c r="D7" s="32">
        <f>D8+D12+D15+D22</f>
        <v>2381.011845</v>
      </c>
      <c r="E7" s="32">
        <f>E8+E12+E15+E22</f>
        <v>1591.302146</v>
      </c>
      <c r="F7" s="32">
        <f>F8+F12+F15+F22</f>
        <v>1591.302146</v>
      </c>
      <c r="G7" s="32">
        <f t="shared" ref="G7:M7" si="0">G12+G15</f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789.709699</v>
      </c>
    </row>
    <row r="8" spans="1:13" s="43" customFormat="1" ht="22.5" customHeight="1">
      <c r="A8" s="40">
        <v>1</v>
      </c>
      <c r="B8" s="41">
        <v>208</v>
      </c>
      <c r="C8" s="41" t="s">
        <v>212</v>
      </c>
      <c r="D8" s="42">
        <f>D9</f>
        <v>111.40379999999999</v>
      </c>
      <c r="E8" s="42">
        <f>E9</f>
        <v>111.40379999999999</v>
      </c>
      <c r="F8" s="42">
        <f>F9</f>
        <v>111.40379999999999</v>
      </c>
      <c r="G8" s="42">
        <f t="shared" ref="G8:M8" si="1">SUM(G9)</f>
        <v>0</v>
      </c>
      <c r="H8" s="42">
        <f t="shared" si="1"/>
        <v>0</v>
      </c>
      <c r="I8" s="42">
        <f t="shared" si="1"/>
        <v>0</v>
      </c>
      <c r="J8" s="42">
        <f t="shared" si="1"/>
        <v>0</v>
      </c>
      <c r="K8" s="42">
        <f t="shared" si="1"/>
        <v>0</v>
      </c>
      <c r="L8" s="42">
        <f t="shared" si="1"/>
        <v>0</v>
      </c>
      <c r="M8" s="42">
        <f t="shared" si="1"/>
        <v>0</v>
      </c>
    </row>
    <row r="9" spans="1:13" s="43" customFormat="1" ht="22.5" customHeight="1">
      <c r="A9" s="40">
        <v>2</v>
      </c>
      <c r="B9" s="41">
        <v>20805</v>
      </c>
      <c r="C9" s="41" t="s">
        <v>213</v>
      </c>
      <c r="D9" s="42">
        <f>D10+D11</f>
        <v>111.40379999999999</v>
      </c>
      <c r="E9" s="42">
        <f>E10+E11</f>
        <v>111.40379999999999</v>
      </c>
      <c r="F9" s="42">
        <f>F10+F11</f>
        <v>111.40379999999999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</row>
    <row r="10" spans="1:13" s="43" customFormat="1" ht="22.5" customHeight="1">
      <c r="A10" s="40">
        <v>3</v>
      </c>
      <c r="B10" s="41">
        <v>2080505</v>
      </c>
      <c r="C10" s="41" t="s">
        <v>214</v>
      </c>
      <c r="D10" s="42">
        <v>74.278559999999999</v>
      </c>
      <c r="E10" s="42">
        <v>74.278559999999999</v>
      </c>
      <c r="F10" s="42">
        <v>74.278559999999999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</row>
    <row r="11" spans="1:13" s="43" customFormat="1" ht="22.5" customHeight="1">
      <c r="A11" s="40">
        <v>4</v>
      </c>
      <c r="B11" s="41">
        <v>2080506</v>
      </c>
      <c r="C11" s="41" t="s">
        <v>215</v>
      </c>
      <c r="D11" s="42">
        <v>37.125239999999998</v>
      </c>
      <c r="E11" s="42">
        <v>37.125239999999998</v>
      </c>
      <c r="F11" s="42">
        <v>37.125239999999998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</row>
    <row r="12" spans="1:13" s="43" customFormat="1" ht="22.5" customHeight="1">
      <c r="A12" s="40">
        <v>5</v>
      </c>
      <c r="B12" s="41">
        <v>212</v>
      </c>
      <c r="C12" s="41" t="s">
        <v>33</v>
      </c>
      <c r="D12" s="42">
        <f t="shared" ref="D12:D19" si="2">E12+M12</f>
        <v>500</v>
      </c>
      <c r="E12" s="42">
        <f t="shared" ref="E12:M12" si="3">SUM(E13)</f>
        <v>500</v>
      </c>
      <c r="F12" s="42">
        <f t="shared" si="3"/>
        <v>500</v>
      </c>
      <c r="G12" s="42">
        <f t="shared" si="3"/>
        <v>0</v>
      </c>
      <c r="H12" s="42">
        <f t="shared" si="3"/>
        <v>0</v>
      </c>
      <c r="I12" s="42">
        <f t="shared" si="3"/>
        <v>0</v>
      </c>
      <c r="J12" s="42">
        <f t="shared" si="3"/>
        <v>0</v>
      </c>
      <c r="K12" s="42">
        <f t="shared" si="3"/>
        <v>0</v>
      </c>
      <c r="L12" s="42">
        <f t="shared" si="3"/>
        <v>0</v>
      </c>
      <c r="M12" s="42">
        <f t="shared" si="3"/>
        <v>0</v>
      </c>
    </row>
    <row r="13" spans="1:13" s="44" customFormat="1" ht="22.5" customHeight="1">
      <c r="A13" s="40">
        <v>6</v>
      </c>
      <c r="B13" s="41">
        <v>21208</v>
      </c>
      <c r="C13" s="41" t="s">
        <v>35</v>
      </c>
      <c r="D13" s="42">
        <f t="shared" si="2"/>
        <v>500</v>
      </c>
      <c r="E13" s="42">
        <v>500</v>
      </c>
      <c r="F13" s="42">
        <v>500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</row>
    <row r="14" spans="1:13" s="44" customFormat="1" ht="22.5" customHeight="1">
      <c r="A14" s="40">
        <v>7</v>
      </c>
      <c r="B14" s="41">
        <v>2120803</v>
      </c>
      <c r="C14" s="41" t="s">
        <v>37</v>
      </c>
      <c r="D14" s="42">
        <f t="shared" si="2"/>
        <v>500</v>
      </c>
      <c r="E14" s="42">
        <v>500</v>
      </c>
      <c r="F14" s="42">
        <v>500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</row>
    <row r="15" spans="1:13" s="44" customFormat="1" ht="22.5" customHeight="1">
      <c r="A15" s="40">
        <v>8</v>
      </c>
      <c r="B15" s="41">
        <v>217</v>
      </c>
      <c r="C15" s="41" t="s">
        <v>38</v>
      </c>
      <c r="D15" s="42">
        <f>D16+D18+D20</f>
        <v>1694.4832449999999</v>
      </c>
      <c r="E15" s="42">
        <f t="shared" ref="E15:F15" si="4">E16+E18+E20</f>
        <v>904.77354600000001</v>
      </c>
      <c r="F15" s="42">
        <f t="shared" si="4"/>
        <v>904.77354600000001</v>
      </c>
      <c r="G15" s="42">
        <f t="shared" ref="G15:M15" si="5">G16+G18+G20</f>
        <v>0</v>
      </c>
      <c r="H15" s="42">
        <f t="shared" si="5"/>
        <v>0</v>
      </c>
      <c r="I15" s="42">
        <f t="shared" si="5"/>
        <v>0</v>
      </c>
      <c r="J15" s="42">
        <f t="shared" si="5"/>
        <v>0</v>
      </c>
      <c r="K15" s="42">
        <f t="shared" si="5"/>
        <v>0</v>
      </c>
      <c r="L15" s="42">
        <f t="shared" si="5"/>
        <v>0</v>
      </c>
      <c r="M15" s="42">
        <f t="shared" si="5"/>
        <v>789.709699</v>
      </c>
    </row>
    <row r="16" spans="1:13" s="44" customFormat="1" ht="22.5" customHeight="1">
      <c r="A16" s="40">
        <v>9</v>
      </c>
      <c r="B16" s="41">
        <v>21701</v>
      </c>
      <c r="C16" s="41" t="s">
        <v>39</v>
      </c>
      <c r="D16" s="42">
        <v>704.77354600000001</v>
      </c>
      <c r="E16" s="42">
        <v>704.77354600000001</v>
      </c>
      <c r="F16" s="42">
        <v>704.77354600000001</v>
      </c>
      <c r="G16" s="42">
        <f t="shared" ref="G16:M16" si="6">SUM(G17)</f>
        <v>0</v>
      </c>
      <c r="H16" s="42">
        <f t="shared" si="6"/>
        <v>0</v>
      </c>
      <c r="I16" s="42">
        <f t="shared" si="6"/>
        <v>0</v>
      </c>
      <c r="J16" s="42">
        <f t="shared" si="6"/>
        <v>0</v>
      </c>
      <c r="K16" s="42">
        <f t="shared" si="6"/>
        <v>0</v>
      </c>
      <c r="L16" s="42">
        <f t="shared" si="6"/>
        <v>0</v>
      </c>
      <c r="M16" s="42">
        <f t="shared" si="6"/>
        <v>0</v>
      </c>
    </row>
    <row r="17" spans="1:13" s="44" customFormat="1" ht="22.5" customHeight="1">
      <c r="A17" s="40">
        <v>10</v>
      </c>
      <c r="B17" s="41">
        <v>2170150</v>
      </c>
      <c r="C17" s="41" t="s">
        <v>40</v>
      </c>
      <c r="D17" s="42">
        <v>704.77354600000001</v>
      </c>
      <c r="E17" s="42">
        <v>704.77354600000001</v>
      </c>
      <c r="F17" s="42">
        <v>704.77354600000001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</row>
    <row r="18" spans="1:13" s="44" customFormat="1" ht="22.5" customHeight="1">
      <c r="A18" s="40">
        <v>11</v>
      </c>
      <c r="B18" s="41">
        <v>21702</v>
      </c>
      <c r="C18" s="41" t="s">
        <v>41</v>
      </c>
      <c r="D18" s="42">
        <f t="shared" si="2"/>
        <v>200</v>
      </c>
      <c r="E18" s="42">
        <f t="shared" ref="E18:M18" si="7">SUM(E19)</f>
        <v>200</v>
      </c>
      <c r="F18" s="42">
        <f t="shared" si="7"/>
        <v>200</v>
      </c>
      <c r="G18" s="42">
        <f t="shared" si="7"/>
        <v>0</v>
      </c>
      <c r="H18" s="42">
        <f t="shared" si="7"/>
        <v>0</v>
      </c>
      <c r="I18" s="42">
        <f t="shared" si="7"/>
        <v>0</v>
      </c>
      <c r="J18" s="42">
        <f t="shared" si="7"/>
        <v>0</v>
      </c>
      <c r="K18" s="42">
        <f t="shared" si="7"/>
        <v>0</v>
      </c>
      <c r="L18" s="42">
        <f t="shared" si="7"/>
        <v>0</v>
      </c>
      <c r="M18" s="42">
        <f t="shared" si="7"/>
        <v>0</v>
      </c>
    </row>
    <row r="19" spans="1:13" s="44" customFormat="1" ht="22.5" customHeight="1">
      <c r="A19" s="40">
        <v>12</v>
      </c>
      <c r="B19" s="41">
        <v>2170205</v>
      </c>
      <c r="C19" s="41" t="s">
        <v>42</v>
      </c>
      <c r="D19" s="42">
        <f t="shared" si="2"/>
        <v>200</v>
      </c>
      <c r="E19" s="42">
        <v>200</v>
      </c>
      <c r="F19" s="42">
        <v>200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</row>
    <row r="20" spans="1:13" s="44" customFormat="1" ht="22.5" customHeight="1">
      <c r="A20" s="40">
        <v>13</v>
      </c>
      <c r="B20" s="41">
        <v>21703</v>
      </c>
      <c r="C20" s="41" t="s">
        <v>147</v>
      </c>
      <c r="D20" s="42">
        <v>789.709699</v>
      </c>
      <c r="E20" s="42">
        <v>0</v>
      </c>
      <c r="F20" s="42">
        <v>0</v>
      </c>
      <c r="G20" s="42">
        <f t="shared" ref="G20:L20" si="8">SUM(G24)</f>
        <v>0</v>
      </c>
      <c r="H20" s="42">
        <f t="shared" si="8"/>
        <v>0</v>
      </c>
      <c r="I20" s="42">
        <v>0</v>
      </c>
      <c r="J20" s="42">
        <v>0</v>
      </c>
      <c r="K20" s="42">
        <f t="shared" si="8"/>
        <v>0</v>
      </c>
      <c r="L20" s="42">
        <f t="shared" si="8"/>
        <v>0</v>
      </c>
      <c r="M20" s="42">
        <v>789.709699</v>
      </c>
    </row>
    <row r="21" spans="1:13" s="44" customFormat="1" ht="22.5" customHeight="1">
      <c r="A21" s="40">
        <v>14</v>
      </c>
      <c r="B21" s="41">
        <v>2170399</v>
      </c>
      <c r="C21" s="41" t="s">
        <v>148</v>
      </c>
      <c r="D21" s="42">
        <v>789.709699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789.709699</v>
      </c>
    </row>
    <row r="22" spans="1:13" s="44" customFormat="1" ht="22.5" customHeight="1">
      <c r="A22" s="40">
        <v>15</v>
      </c>
      <c r="B22" s="41">
        <v>221</v>
      </c>
      <c r="C22" s="41" t="s">
        <v>217</v>
      </c>
      <c r="D22" s="42">
        <v>75.124799999999993</v>
      </c>
      <c r="E22" s="42">
        <v>75.124799999999993</v>
      </c>
      <c r="F22" s="42">
        <v>75.124799999999993</v>
      </c>
      <c r="G22" s="42">
        <f t="shared" ref="G22:M22" si="9">SUM(G23)</f>
        <v>0</v>
      </c>
      <c r="H22" s="42">
        <f t="shared" si="9"/>
        <v>0</v>
      </c>
      <c r="I22" s="42">
        <f t="shared" si="9"/>
        <v>0</v>
      </c>
      <c r="J22" s="42">
        <f t="shared" si="9"/>
        <v>0</v>
      </c>
      <c r="K22" s="42">
        <f t="shared" si="9"/>
        <v>0</v>
      </c>
      <c r="L22" s="42">
        <f t="shared" si="9"/>
        <v>0</v>
      </c>
      <c r="M22" s="42">
        <f t="shared" si="9"/>
        <v>0</v>
      </c>
    </row>
    <row r="23" spans="1:13" s="44" customFormat="1" ht="22.5" customHeight="1">
      <c r="A23" s="40">
        <v>16</v>
      </c>
      <c r="B23" s="45">
        <v>21102</v>
      </c>
      <c r="C23" s="41" t="s">
        <v>217</v>
      </c>
      <c r="D23" s="42">
        <v>75.124799999999993</v>
      </c>
      <c r="E23" s="42">
        <v>75.124799999999993</v>
      </c>
      <c r="F23" s="42">
        <v>75.124799999999993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</row>
    <row r="24" spans="1:13" s="43" customFormat="1" ht="22.5" customHeight="1">
      <c r="A24" s="40">
        <v>17</v>
      </c>
      <c r="B24" s="45">
        <v>2110201</v>
      </c>
      <c r="C24" s="41" t="s">
        <v>217</v>
      </c>
      <c r="D24" s="42">
        <v>75.124799999999993</v>
      </c>
      <c r="E24" s="42">
        <v>75.124799999999993</v>
      </c>
      <c r="F24" s="42">
        <v>75.124799999999993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pane ySplit="1" topLeftCell="A2" activePane="bottomLeft" state="frozen"/>
      <selection pane="bottomLeft" activeCell="D10" sqref="D10"/>
    </sheetView>
  </sheetViews>
  <sheetFormatPr defaultColWidth="8.875" defaultRowHeight="15" customHeight="1"/>
  <cols>
    <col min="1" max="2" width="21.375" style="26" customWidth="1"/>
    <col min="3" max="3" width="35.75" style="26" customWidth="1"/>
    <col min="4" max="10" width="21.375" style="26" customWidth="1"/>
    <col min="11" max="16384" width="8.875" style="17"/>
  </cols>
  <sheetData>
    <row r="1" spans="1:10" ht="15" customHeight="1">
      <c r="A1" s="14"/>
    </row>
    <row r="2" spans="1:10" s="26" customFormat="1" ht="45" customHeight="1">
      <c r="A2" s="49" t="s">
        <v>223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26" customFormat="1" ht="22.5" customHeight="1">
      <c r="A3" s="50" t="s">
        <v>221</v>
      </c>
      <c r="B3" s="51"/>
      <c r="C3" s="51"/>
      <c r="D3" s="51"/>
      <c r="E3" s="51"/>
      <c r="F3" s="51"/>
      <c r="G3" s="53" t="s">
        <v>60</v>
      </c>
      <c r="H3" s="53"/>
      <c r="I3" s="53" t="s">
        <v>61</v>
      </c>
      <c r="J3" s="54"/>
    </row>
    <row r="4" spans="1:10" s="26" customFormat="1" ht="22.5" customHeight="1">
      <c r="A4" s="52" t="s">
        <v>62</v>
      </c>
      <c r="B4" s="52" t="s">
        <v>149</v>
      </c>
      <c r="C4" s="52"/>
      <c r="D4" s="52" t="s">
        <v>11</v>
      </c>
      <c r="E4" s="52" t="s">
        <v>43</v>
      </c>
      <c r="F4" s="52" t="s">
        <v>44</v>
      </c>
      <c r="G4" s="52" t="s">
        <v>150</v>
      </c>
      <c r="H4" s="52" t="s">
        <v>15</v>
      </c>
      <c r="I4" s="52" t="s">
        <v>14</v>
      </c>
      <c r="J4" s="52" t="s">
        <v>138</v>
      </c>
    </row>
    <row r="5" spans="1:10" s="26" customFormat="1" ht="22.5" customHeight="1">
      <c r="A5" s="52"/>
      <c r="B5" s="34" t="s">
        <v>19</v>
      </c>
      <c r="C5" s="34" t="s">
        <v>20</v>
      </c>
      <c r="D5" s="52"/>
      <c r="E5" s="52"/>
      <c r="F5" s="52"/>
      <c r="G5" s="52"/>
      <c r="H5" s="52"/>
      <c r="I5" s="52"/>
      <c r="J5" s="52"/>
    </row>
    <row r="6" spans="1:10" s="26" customFormat="1" ht="22.5" customHeight="1">
      <c r="A6" s="39" t="s">
        <v>67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</row>
    <row r="7" spans="1:10" s="33" customFormat="1" ht="22.5" customHeight="1">
      <c r="A7" s="31">
        <v>0</v>
      </c>
      <c r="B7" s="25"/>
      <c r="C7" s="25" t="s">
        <v>21</v>
      </c>
      <c r="D7" s="32">
        <f>D8+D12+D15+D22</f>
        <v>2381.011845</v>
      </c>
      <c r="E7" s="32">
        <f>E8+E12+E15+E22</f>
        <v>814.45448699999997</v>
      </c>
      <c r="F7" s="32">
        <f>F12+F15</f>
        <v>776.85</v>
      </c>
      <c r="G7" s="32">
        <f t="shared" ref="G7:I7" si="0">G12+G15</f>
        <v>0</v>
      </c>
      <c r="H7" s="32">
        <f t="shared" si="0"/>
        <v>0</v>
      </c>
      <c r="I7" s="32">
        <f t="shared" si="0"/>
        <v>0</v>
      </c>
      <c r="J7" s="32">
        <f t="shared" ref="J7" si="1">J12+J15</f>
        <v>789.709699</v>
      </c>
    </row>
    <row r="8" spans="1:10" s="43" customFormat="1" ht="22.5" customHeight="1">
      <c r="A8" s="40">
        <v>1</v>
      </c>
      <c r="B8" s="41">
        <v>208</v>
      </c>
      <c r="C8" s="41" t="s">
        <v>212</v>
      </c>
      <c r="D8" s="42">
        <f>D9</f>
        <v>111.40379999999999</v>
      </c>
      <c r="E8" s="42">
        <v>111.41</v>
      </c>
      <c r="F8" s="42">
        <v>0</v>
      </c>
      <c r="G8" s="42">
        <f t="shared" ref="G8:J8" si="2">SUM(G9)</f>
        <v>0</v>
      </c>
      <c r="H8" s="42">
        <f t="shared" si="2"/>
        <v>0</v>
      </c>
      <c r="I8" s="42">
        <f t="shared" si="2"/>
        <v>0</v>
      </c>
      <c r="J8" s="42">
        <f t="shared" si="2"/>
        <v>0</v>
      </c>
    </row>
    <row r="9" spans="1:10" s="44" customFormat="1" ht="22.5" customHeight="1">
      <c r="A9" s="40">
        <v>2</v>
      </c>
      <c r="B9" s="41">
        <v>20805</v>
      </c>
      <c r="C9" s="41" t="s">
        <v>213</v>
      </c>
      <c r="D9" s="42">
        <f>D10+D11</f>
        <v>111.40379999999999</v>
      </c>
      <c r="E9" s="42">
        <v>111.41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</row>
    <row r="10" spans="1:10" s="44" customFormat="1" ht="22.5" customHeight="1">
      <c r="A10" s="40">
        <v>3</v>
      </c>
      <c r="B10" s="41">
        <v>2080505</v>
      </c>
      <c r="C10" s="41" t="s">
        <v>214</v>
      </c>
      <c r="D10" s="42">
        <v>74.278559999999999</v>
      </c>
      <c r="E10" s="42">
        <v>74.28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spans="1:10" s="46" customFormat="1" ht="22.5" customHeight="1">
      <c r="A11" s="40">
        <v>4</v>
      </c>
      <c r="B11" s="41">
        <v>2080506</v>
      </c>
      <c r="C11" s="41" t="s">
        <v>215</v>
      </c>
      <c r="D11" s="42">
        <v>37.125239999999998</v>
      </c>
      <c r="E11" s="42">
        <v>37.130000000000003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</row>
    <row r="12" spans="1:10" s="44" customFormat="1" ht="22.5" customHeight="1">
      <c r="A12" s="40">
        <v>5</v>
      </c>
      <c r="B12" s="41">
        <v>212</v>
      </c>
      <c r="C12" s="41" t="s">
        <v>33</v>
      </c>
      <c r="D12" s="42">
        <v>500</v>
      </c>
      <c r="E12" s="42">
        <v>0</v>
      </c>
      <c r="F12" s="42">
        <f t="shared" ref="F12:J12" si="3">SUM(F13)</f>
        <v>500</v>
      </c>
      <c r="G12" s="42">
        <f t="shared" si="3"/>
        <v>0</v>
      </c>
      <c r="H12" s="42">
        <f t="shared" si="3"/>
        <v>0</v>
      </c>
      <c r="I12" s="42">
        <f t="shared" si="3"/>
        <v>0</v>
      </c>
      <c r="J12" s="42">
        <f t="shared" si="3"/>
        <v>0</v>
      </c>
    </row>
    <row r="13" spans="1:10" s="44" customFormat="1" ht="22.5" customHeight="1">
      <c r="A13" s="40">
        <v>6</v>
      </c>
      <c r="B13" s="41">
        <v>21208</v>
      </c>
      <c r="C13" s="41" t="s">
        <v>35</v>
      </c>
      <c r="D13" s="42">
        <v>500</v>
      </c>
      <c r="E13" s="42">
        <v>0</v>
      </c>
      <c r="F13" s="42">
        <v>500</v>
      </c>
      <c r="G13" s="42">
        <v>0</v>
      </c>
      <c r="H13" s="42">
        <v>0</v>
      </c>
      <c r="I13" s="42">
        <v>0</v>
      </c>
      <c r="J13" s="42">
        <v>0</v>
      </c>
    </row>
    <row r="14" spans="1:10" s="44" customFormat="1" ht="22.5" customHeight="1">
      <c r="A14" s="40">
        <v>7</v>
      </c>
      <c r="B14" s="41">
        <v>2120803</v>
      </c>
      <c r="C14" s="41" t="s">
        <v>37</v>
      </c>
      <c r="D14" s="42">
        <v>500</v>
      </c>
      <c r="E14" s="42">
        <v>0</v>
      </c>
      <c r="F14" s="42">
        <v>500</v>
      </c>
      <c r="G14" s="42">
        <v>0</v>
      </c>
      <c r="H14" s="42">
        <v>0</v>
      </c>
      <c r="I14" s="42">
        <v>0</v>
      </c>
      <c r="J14" s="42">
        <v>0</v>
      </c>
    </row>
    <row r="15" spans="1:10" s="44" customFormat="1" ht="22.5" customHeight="1">
      <c r="A15" s="40">
        <v>8</v>
      </c>
      <c r="B15" s="41">
        <v>217</v>
      </c>
      <c r="C15" s="41" t="s">
        <v>38</v>
      </c>
      <c r="D15" s="42">
        <f>D16+D18+D20</f>
        <v>1694.4832449999999</v>
      </c>
      <c r="E15" s="42">
        <f t="shared" ref="E15:I15" si="4">E16+E18+E20</f>
        <v>627.91968699999995</v>
      </c>
      <c r="F15" s="42">
        <f t="shared" si="4"/>
        <v>276.85000000000002</v>
      </c>
      <c r="G15" s="42">
        <f t="shared" si="4"/>
        <v>0</v>
      </c>
      <c r="H15" s="42">
        <f t="shared" si="4"/>
        <v>0</v>
      </c>
      <c r="I15" s="42">
        <f t="shared" si="4"/>
        <v>0</v>
      </c>
      <c r="J15" s="42">
        <f t="shared" ref="J15" si="5">J16+J18+J20</f>
        <v>789.709699</v>
      </c>
    </row>
    <row r="16" spans="1:10" s="44" customFormat="1" ht="22.5" customHeight="1">
      <c r="A16" s="40">
        <v>9</v>
      </c>
      <c r="B16" s="41">
        <v>21701</v>
      </c>
      <c r="C16" s="41" t="s">
        <v>39</v>
      </c>
      <c r="D16" s="42">
        <v>704.77354600000001</v>
      </c>
      <c r="E16" s="42">
        <v>627.91968699999995</v>
      </c>
      <c r="F16" s="42">
        <v>76.849999999999994</v>
      </c>
      <c r="G16" s="42">
        <f t="shared" ref="G16:J16" si="6">SUM(G17)</f>
        <v>0</v>
      </c>
      <c r="H16" s="42">
        <f t="shared" si="6"/>
        <v>0</v>
      </c>
      <c r="I16" s="42">
        <f t="shared" si="6"/>
        <v>0</v>
      </c>
      <c r="J16" s="42">
        <f t="shared" si="6"/>
        <v>0</v>
      </c>
    </row>
    <row r="17" spans="1:10" s="43" customFormat="1" ht="22.5" customHeight="1">
      <c r="A17" s="40">
        <v>10</v>
      </c>
      <c r="B17" s="41">
        <v>2170150</v>
      </c>
      <c r="C17" s="41" t="s">
        <v>40</v>
      </c>
      <c r="D17" s="42">
        <v>704.77354600000001</v>
      </c>
      <c r="E17" s="42">
        <v>627.91968699999995</v>
      </c>
      <c r="F17" s="42">
        <v>76.849999999999994</v>
      </c>
      <c r="G17" s="42">
        <v>0</v>
      </c>
      <c r="H17" s="42">
        <v>0</v>
      </c>
      <c r="I17" s="42">
        <v>0</v>
      </c>
      <c r="J17" s="42">
        <v>0</v>
      </c>
    </row>
    <row r="18" spans="1:10" s="44" customFormat="1" ht="22.5" customHeight="1">
      <c r="A18" s="40">
        <v>11</v>
      </c>
      <c r="B18" s="41">
        <v>21702</v>
      </c>
      <c r="C18" s="41" t="s">
        <v>41</v>
      </c>
      <c r="D18" s="42">
        <v>200</v>
      </c>
      <c r="E18" s="42">
        <v>0</v>
      </c>
      <c r="F18" s="42">
        <f t="shared" ref="F18:J18" si="7">SUM(F19)</f>
        <v>200</v>
      </c>
      <c r="G18" s="42">
        <f t="shared" si="7"/>
        <v>0</v>
      </c>
      <c r="H18" s="42">
        <f t="shared" si="7"/>
        <v>0</v>
      </c>
      <c r="I18" s="42">
        <f t="shared" si="7"/>
        <v>0</v>
      </c>
      <c r="J18" s="42">
        <f t="shared" si="7"/>
        <v>0</v>
      </c>
    </row>
    <row r="19" spans="1:10" s="44" customFormat="1" ht="22.5" customHeight="1">
      <c r="A19" s="40">
        <v>12</v>
      </c>
      <c r="B19" s="41">
        <v>2170205</v>
      </c>
      <c r="C19" s="41" t="s">
        <v>42</v>
      </c>
      <c r="D19" s="42">
        <v>200</v>
      </c>
      <c r="E19" s="42">
        <v>0</v>
      </c>
      <c r="F19" s="42">
        <v>200</v>
      </c>
      <c r="G19" s="42">
        <v>0</v>
      </c>
      <c r="H19" s="42">
        <v>0</v>
      </c>
      <c r="I19" s="42">
        <v>0</v>
      </c>
      <c r="J19" s="42">
        <v>0</v>
      </c>
    </row>
    <row r="20" spans="1:10" s="44" customFormat="1" ht="22.5" customHeight="1">
      <c r="A20" s="40">
        <v>13</v>
      </c>
      <c r="B20" s="41">
        <v>21703</v>
      </c>
      <c r="C20" s="41" t="s">
        <v>147</v>
      </c>
      <c r="D20" s="42">
        <v>789.709699</v>
      </c>
      <c r="E20" s="42">
        <v>0</v>
      </c>
      <c r="F20" s="42">
        <v>0</v>
      </c>
      <c r="G20" s="42">
        <f t="shared" ref="G20:H20" si="8">SUM(G24)</f>
        <v>0</v>
      </c>
      <c r="H20" s="42">
        <f t="shared" si="8"/>
        <v>0</v>
      </c>
      <c r="I20" s="42">
        <v>0</v>
      </c>
      <c r="J20" s="42">
        <v>789.709699</v>
      </c>
    </row>
    <row r="21" spans="1:10" s="44" customFormat="1" ht="22.5" customHeight="1">
      <c r="A21" s="40">
        <v>14</v>
      </c>
      <c r="B21" s="41">
        <v>2170399</v>
      </c>
      <c r="C21" s="41" t="s">
        <v>148</v>
      </c>
      <c r="D21" s="42">
        <v>789.709699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789.709699</v>
      </c>
    </row>
    <row r="22" spans="1:10" s="44" customFormat="1" ht="22.5" customHeight="1">
      <c r="A22" s="40">
        <v>15</v>
      </c>
      <c r="B22" s="41">
        <v>221</v>
      </c>
      <c r="C22" s="41" t="s">
        <v>216</v>
      </c>
      <c r="D22" s="42">
        <v>75.124799999999993</v>
      </c>
      <c r="E22" s="42">
        <v>75.124799999999993</v>
      </c>
      <c r="F22" s="42">
        <v>0</v>
      </c>
      <c r="G22" s="42">
        <f t="shared" ref="G22:J22" si="9">SUM(G23)</f>
        <v>0</v>
      </c>
      <c r="H22" s="42">
        <f t="shared" si="9"/>
        <v>0</v>
      </c>
      <c r="I22" s="42">
        <f t="shared" si="9"/>
        <v>0</v>
      </c>
      <c r="J22" s="42">
        <f t="shared" si="9"/>
        <v>0</v>
      </c>
    </row>
    <row r="23" spans="1:10" s="44" customFormat="1" ht="22.5" customHeight="1">
      <c r="A23" s="40">
        <v>16</v>
      </c>
      <c r="B23" s="45">
        <v>21102</v>
      </c>
      <c r="C23" s="41" t="s">
        <v>216</v>
      </c>
      <c r="D23" s="42">
        <v>75.124799999999993</v>
      </c>
      <c r="E23" s="42">
        <v>75.124799999999993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</row>
    <row r="24" spans="1:10" s="44" customFormat="1" ht="22.5" customHeight="1">
      <c r="A24" s="40">
        <v>17</v>
      </c>
      <c r="B24" s="45">
        <v>2110201</v>
      </c>
      <c r="C24" s="41" t="s">
        <v>216</v>
      </c>
      <c r="D24" s="42">
        <v>75.124799999999993</v>
      </c>
      <c r="E24" s="42">
        <v>75.124799999999993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</row>
  </sheetData>
  <mergeCells count="13">
    <mergeCell ref="H4:H5"/>
    <mergeCell ref="I4:I5"/>
    <mergeCell ref="J4:J5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pane ySplit="1" topLeftCell="A2" activePane="bottomLeft" state="frozen"/>
      <selection pane="bottomLeft" activeCell="C10" sqref="C10"/>
    </sheetView>
  </sheetViews>
  <sheetFormatPr defaultColWidth="8.875" defaultRowHeight="15" customHeight="1"/>
  <cols>
    <col min="1" max="1" width="7.125" style="35" customWidth="1"/>
    <col min="2" max="5" width="35.75" style="35" customWidth="1"/>
    <col min="6" max="16384" width="8.875" style="17"/>
  </cols>
  <sheetData>
    <row r="1" spans="1:5" ht="15" customHeight="1">
      <c r="A1" s="14"/>
    </row>
    <row r="2" spans="1:5" s="36" customFormat="1" ht="45" customHeight="1">
      <c r="A2" s="49" t="s">
        <v>224</v>
      </c>
      <c r="B2" s="49"/>
      <c r="C2" s="49"/>
      <c r="D2" s="49"/>
      <c r="E2" s="49"/>
    </row>
    <row r="3" spans="1:5" s="26" customFormat="1" ht="22.5" customHeight="1">
      <c r="A3" s="50" t="s">
        <v>221</v>
      </c>
      <c r="B3" s="51"/>
      <c r="C3" s="51"/>
      <c r="D3" s="28" t="s">
        <v>60</v>
      </c>
      <c r="E3" s="29" t="s">
        <v>61</v>
      </c>
    </row>
    <row r="4" spans="1:5" s="26" customFormat="1" ht="22.5" customHeight="1">
      <c r="A4" s="52" t="s">
        <v>62</v>
      </c>
      <c r="B4" s="52" t="s">
        <v>107</v>
      </c>
      <c r="C4" s="52"/>
      <c r="D4" s="52" t="s">
        <v>108</v>
      </c>
      <c r="E4" s="52"/>
    </row>
    <row r="5" spans="1:5" s="26" customFormat="1" ht="22.5" customHeight="1">
      <c r="A5" s="52"/>
      <c r="B5" s="34" t="s">
        <v>45</v>
      </c>
      <c r="C5" s="34" t="s">
        <v>1</v>
      </c>
      <c r="D5" s="34" t="s">
        <v>45</v>
      </c>
      <c r="E5" s="34" t="s">
        <v>1</v>
      </c>
    </row>
    <row r="6" spans="1:5" s="26" customFormat="1" ht="22.5" customHeight="1">
      <c r="A6" s="34" t="s">
        <v>67</v>
      </c>
      <c r="B6" s="34">
        <v>1</v>
      </c>
      <c r="C6" s="34">
        <v>2</v>
      </c>
      <c r="D6" s="34">
        <v>3</v>
      </c>
      <c r="E6" s="34">
        <v>4</v>
      </c>
    </row>
    <row r="7" spans="1:5" s="33" customFormat="1" ht="22.5" customHeight="1">
      <c r="A7" s="31">
        <v>1</v>
      </c>
      <c r="B7" s="25" t="s">
        <v>46</v>
      </c>
      <c r="C7" s="32">
        <v>1091.302146</v>
      </c>
      <c r="D7" s="25" t="s">
        <v>2</v>
      </c>
      <c r="E7" s="32">
        <v>0</v>
      </c>
    </row>
    <row r="8" spans="1:5" s="33" customFormat="1" ht="22.5" customHeight="1">
      <c r="A8" s="31">
        <v>2</v>
      </c>
      <c r="B8" s="25" t="s">
        <v>47</v>
      </c>
      <c r="C8" s="32">
        <v>500</v>
      </c>
      <c r="D8" s="25" t="s">
        <v>3</v>
      </c>
      <c r="E8" s="32">
        <v>0</v>
      </c>
    </row>
    <row r="9" spans="1:5" s="33" customFormat="1" ht="22.5" customHeight="1">
      <c r="A9" s="31">
        <v>3</v>
      </c>
      <c r="B9" s="25" t="s">
        <v>48</v>
      </c>
      <c r="C9" s="32">
        <v>0</v>
      </c>
      <c r="D9" s="25" t="s">
        <v>4</v>
      </c>
      <c r="E9" s="32">
        <v>0</v>
      </c>
    </row>
    <row r="10" spans="1:5" s="33" customFormat="1" ht="22.5" customHeight="1">
      <c r="A10" s="31">
        <v>4</v>
      </c>
      <c r="B10" s="25" t="s">
        <v>109</v>
      </c>
      <c r="C10" s="32">
        <v>0</v>
      </c>
      <c r="D10" s="25" t="s">
        <v>5</v>
      </c>
      <c r="E10" s="32">
        <v>0</v>
      </c>
    </row>
    <row r="11" spans="1:5" s="33" customFormat="1" ht="22.5" customHeight="1">
      <c r="A11" s="31">
        <v>5</v>
      </c>
      <c r="B11" s="25" t="s">
        <v>110</v>
      </c>
      <c r="C11" s="32">
        <v>0</v>
      </c>
      <c r="D11" s="25" t="s">
        <v>6</v>
      </c>
      <c r="E11" s="32">
        <v>0</v>
      </c>
    </row>
    <row r="12" spans="1:5" s="33" customFormat="1" ht="22.5" customHeight="1">
      <c r="A12" s="31">
        <v>6</v>
      </c>
      <c r="B12" s="25" t="s">
        <v>111</v>
      </c>
      <c r="C12" s="32">
        <v>0</v>
      </c>
      <c r="D12" s="25" t="s">
        <v>7</v>
      </c>
      <c r="E12" s="32">
        <v>0</v>
      </c>
    </row>
    <row r="13" spans="1:5" s="33" customFormat="1" ht="22.5" customHeight="1">
      <c r="A13" s="31">
        <v>7</v>
      </c>
      <c r="B13" s="25" t="s">
        <v>112</v>
      </c>
      <c r="C13" s="32">
        <v>0</v>
      </c>
      <c r="D13" s="25" t="s">
        <v>8</v>
      </c>
      <c r="E13" s="32">
        <v>0</v>
      </c>
    </row>
    <row r="14" spans="1:5" s="33" customFormat="1" ht="22.5" customHeight="1">
      <c r="A14" s="31">
        <v>8</v>
      </c>
      <c r="B14" s="25" t="s">
        <v>113</v>
      </c>
      <c r="C14" s="32">
        <v>0</v>
      </c>
      <c r="D14" s="25" t="s">
        <v>9</v>
      </c>
      <c r="E14" s="32">
        <v>111.4038</v>
      </c>
    </row>
    <row r="15" spans="1:5" s="33" customFormat="1" ht="22.5" customHeight="1">
      <c r="A15" s="31">
        <v>9</v>
      </c>
      <c r="B15" s="25" t="s">
        <v>114</v>
      </c>
      <c r="C15" s="32">
        <v>0</v>
      </c>
      <c r="D15" s="25" t="s">
        <v>115</v>
      </c>
      <c r="E15" s="32">
        <v>0</v>
      </c>
    </row>
    <row r="16" spans="1:5" s="33" customFormat="1" ht="22.5" customHeight="1">
      <c r="A16" s="31">
        <v>10</v>
      </c>
      <c r="B16" s="25"/>
      <c r="C16" s="32"/>
      <c r="D16" s="25" t="s">
        <v>116</v>
      </c>
      <c r="E16" s="32">
        <v>0</v>
      </c>
    </row>
    <row r="17" spans="1:5" s="33" customFormat="1" ht="22.5" customHeight="1">
      <c r="A17" s="31">
        <v>11</v>
      </c>
      <c r="B17" s="25"/>
      <c r="C17" s="32"/>
      <c r="D17" s="25" t="s">
        <v>117</v>
      </c>
      <c r="E17" s="32">
        <v>0</v>
      </c>
    </row>
    <row r="18" spans="1:5" s="33" customFormat="1" ht="22.5" customHeight="1">
      <c r="A18" s="31">
        <v>12</v>
      </c>
      <c r="B18" s="25"/>
      <c r="C18" s="32"/>
      <c r="D18" s="25" t="s">
        <v>118</v>
      </c>
      <c r="E18" s="32">
        <v>500</v>
      </c>
    </row>
    <row r="19" spans="1:5" s="33" customFormat="1" ht="22.5" customHeight="1">
      <c r="A19" s="31">
        <v>13</v>
      </c>
      <c r="B19" s="25"/>
      <c r="C19" s="32"/>
      <c r="D19" s="25" t="s">
        <v>119</v>
      </c>
      <c r="E19" s="32">
        <v>0</v>
      </c>
    </row>
    <row r="20" spans="1:5" s="33" customFormat="1" ht="22.5" customHeight="1">
      <c r="A20" s="31">
        <v>14</v>
      </c>
      <c r="B20" s="25"/>
      <c r="C20" s="32"/>
      <c r="D20" s="25" t="s">
        <v>120</v>
      </c>
      <c r="E20" s="32">
        <v>0</v>
      </c>
    </row>
    <row r="21" spans="1:5" s="33" customFormat="1" ht="22.5" customHeight="1">
      <c r="A21" s="31">
        <v>15</v>
      </c>
      <c r="B21" s="25"/>
      <c r="C21" s="32"/>
      <c r="D21" s="25" t="s">
        <v>121</v>
      </c>
      <c r="E21" s="32">
        <v>0</v>
      </c>
    </row>
    <row r="22" spans="1:5" s="33" customFormat="1" ht="22.5" customHeight="1">
      <c r="A22" s="31">
        <v>16</v>
      </c>
      <c r="B22" s="25"/>
      <c r="C22" s="32"/>
      <c r="D22" s="25" t="s">
        <v>122</v>
      </c>
      <c r="E22" s="32">
        <v>0</v>
      </c>
    </row>
    <row r="23" spans="1:5" s="33" customFormat="1" ht="22.5" customHeight="1">
      <c r="A23" s="31">
        <v>17</v>
      </c>
      <c r="B23" s="25"/>
      <c r="C23" s="32"/>
      <c r="D23" s="25" t="s">
        <v>123</v>
      </c>
      <c r="E23" s="32">
        <v>904.77354600000001</v>
      </c>
    </row>
    <row r="24" spans="1:5" s="33" customFormat="1" ht="22.5" customHeight="1">
      <c r="A24" s="31">
        <v>18</v>
      </c>
      <c r="B24" s="25"/>
      <c r="C24" s="32"/>
      <c r="D24" s="25" t="s">
        <v>124</v>
      </c>
      <c r="E24" s="32">
        <v>0</v>
      </c>
    </row>
    <row r="25" spans="1:5" s="33" customFormat="1" ht="22.5" customHeight="1">
      <c r="A25" s="31">
        <v>19</v>
      </c>
      <c r="B25" s="25"/>
      <c r="C25" s="32"/>
      <c r="D25" s="25" t="s">
        <v>125</v>
      </c>
      <c r="E25" s="32">
        <v>0</v>
      </c>
    </row>
    <row r="26" spans="1:5" s="33" customFormat="1" ht="22.5" customHeight="1">
      <c r="A26" s="31">
        <v>20</v>
      </c>
      <c r="B26" s="25"/>
      <c r="C26" s="32"/>
      <c r="D26" s="25" t="s">
        <v>126</v>
      </c>
      <c r="E26" s="32">
        <v>75.124799999999993</v>
      </c>
    </row>
    <row r="27" spans="1:5" s="33" customFormat="1" ht="22.5" customHeight="1">
      <c r="A27" s="31">
        <v>21</v>
      </c>
      <c r="B27" s="25"/>
      <c r="C27" s="32"/>
      <c r="D27" s="25" t="s">
        <v>127</v>
      </c>
      <c r="E27" s="32">
        <v>0</v>
      </c>
    </row>
    <row r="28" spans="1:5" s="33" customFormat="1" ht="22.5" customHeight="1">
      <c r="A28" s="31">
        <v>22</v>
      </c>
      <c r="B28" s="25"/>
      <c r="C28" s="32"/>
      <c r="D28" s="25" t="s">
        <v>128</v>
      </c>
      <c r="E28" s="32">
        <v>0</v>
      </c>
    </row>
    <row r="29" spans="1:5" s="33" customFormat="1" ht="22.5" customHeight="1">
      <c r="A29" s="31">
        <v>23</v>
      </c>
      <c r="B29" s="25"/>
      <c r="C29" s="32"/>
      <c r="D29" s="25" t="s">
        <v>129</v>
      </c>
      <c r="E29" s="32">
        <v>0</v>
      </c>
    </row>
    <row r="30" spans="1:5" s="33" customFormat="1" ht="22.5" customHeight="1">
      <c r="A30" s="31">
        <v>24</v>
      </c>
      <c r="B30" s="25"/>
      <c r="C30" s="32"/>
      <c r="D30" s="25" t="s">
        <v>130</v>
      </c>
      <c r="E30" s="32">
        <v>0</v>
      </c>
    </row>
    <row r="31" spans="1:5" s="33" customFormat="1" ht="22.5" customHeight="1">
      <c r="A31" s="31">
        <v>25</v>
      </c>
      <c r="B31" s="25"/>
      <c r="C31" s="32"/>
      <c r="D31" s="25" t="s">
        <v>131</v>
      </c>
      <c r="E31" s="32">
        <v>0</v>
      </c>
    </row>
    <row r="32" spans="1:5" s="33" customFormat="1" ht="22.5" customHeight="1">
      <c r="A32" s="31">
        <v>26</v>
      </c>
      <c r="B32" s="25"/>
      <c r="C32" s="32"/>
      <c r="D32" s="25" t="s">
        <v>132</v>
      </c>
      <c r="E32" s="32">
        <v>0</v>
      </c>
    </row>
    <row r="33" spans="1:5" s="33" customFormat="1" ht="22.5" customHeight="1">
      <c r="A33" s="31">
        <v>27</v>
      </c>
      <c r="B33" s="25"/>
      <c r="C33" s="32"/>
      <c r="D33" s="25" t="s">
        <v>133</v>
      </c>
      <c r="E33" s="32">
        <v>0</v>
      </c>
    </row>
    <row r="34" spans="1:5" s="33" customFormat="1" ht="22.5" customHeight="1">
      <c r="A34" s="31">
        <v>28</v>
      </c>
      <c r="B34" s="25"/>
      <c r="C34" s="32"/>
      <c r="D34" s="25" t="s">
        <v>134</v>
      </c>
      <c r="E34" s="32">
        <v>0</v>
      </c>
    </row>
    <row r="35" spans="1:5" s="33" customFormat="1" ht="22.5" customHeight="1">
      <c r="A35" s="31">
        <v>29</v>
      </c>
      <c r="B35" s="25"/>
      <c r="C35" s="32"/>
      <c r="D35" s="25" t="s">
        <v>135</v>
      </c>
      <c r="E35" s="32">
        <v>0</v>
      </c>
    </row>
    <row r="36" spans="1:5" s="33" customFormat="1" ht="22.5" customHeight="1">
      <c r="A36" s="31">
        <v>30</v>
      </c>
      <c r="B36" s="25"/>
      <c r="C36" s="32"/>
      <c r="D36" s="25" t="s">
        <v>136</v>
      </c>
      <c r="E36" s="32">
        <v>0</v>
      </c>
    </row>
    <row r="37" spans="1:5" s="33" customFormat="1" ht="22.5" customHeight="1">
      <c r="A37" s="31">
        <v>31</v>
      </c>
      <c r="B37" s="25" t="s">
        <v>10</v>
      </c>
      <c r="C37" s="32">
        <f>SUM(C7:C15)</f>
        <v>1591.302146</v>
      </c>
      <c r="D37" s="25" t="s">
        <v>11</v>
      </c>
      <c r="E37" s="32">
        <f>SUM(E7:E36)</f>
        <v>1591.302146</v>
      </c>
    </row>
    <row r="38" spans="1:5" s="33" customFormat="1" ht="22.5" customHeight="1">
      <c r="A38" s="31">
        <v>32</v>
      </c>
      <c r="B38" s="25" t="s">
        <v>137</v>
      </c>
      <c r="C38" s="32">
        <v>789.71</v>
      </c>
      <c r="D38" s="25" t="s">
        <v>138</v>
      </c>
      <c r="E38" s="32">
        <f>C38+C37-E37</f>
        <v>789.71</v>
      </c>
    </row>
    <row r="39" spans="1:5" s="33" customFormat="1" ht="22.5" customHeight="1">
      <c r="A39" s="31">
        <v>33</v>
      </c>
      <c r="B39" s="25" t="s">
        <v>139</v>
      </c>
      <c r="C39" s="32">
        <f>SUM(C37:C38)</f>
        <v>2381.012146</v>
      </c>
      <c r="D39" s="25" t="s">
        <v>140</v>
      </c>
      <c r="E39" s="32">
        <f>SUM(E37:E38)</f>
        <v>2381.012146</v>
      </c>
    </row>
    <row r="40" spans="1:5" ht="22.5" customHeight="1"/>
    <row r="41" spans="1:5" ht="22.5" customHeight="1"/>
    <row r="42" spans="1:5" ht="22.5" hidden="1" customHeight="1"/>
    <row r="43" spans="1:5" ht="22.5" hidden="1" customHeight="1"/>
    <row r="44" spans="1:5" s="35" customFormat="1" ht="22.5" hidden="1" customHeight="1"/>
  </sheetData>
  <mergeCells count="5">
    <mergeCell ref="A2:E2"/>
    <mergeCell ref="A3:C3"/>
    <mergeCell ref="A4:A5"/>
    <mergeCell ref="B4:C4"/>
    <mergeCell ref="D4:E4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pane ySplit="1" topLeftCell="A2" activePane="bottomLeft" state="frozen"/>
      <selection pane="bottomLeft" activeCell="F9" sqref="F9"/>
    </sheetView>
  </sheetViews>
  <sheetFormatPr defaultColWidth="8.875" defaultRowHeight="15" customHeight="1"/>
  <cols>
    <col min="1" max="1" width="7.125" style="26" customWidth="1"/>
    <col min="2" max="2" width="23.875" style="26" customWidth="1"/>
    <col min="3" max="3" width="26.5" style="26" customWidth="1"/>
    <col min="4" max="4" width="17.5" style="26" customWidth="1"/>
    <col min="5" max="5" width="21.75" style="26" customWidth="1"/>
    <col min="6" max="6" width="18.75" style="26" customWidth="1"/>
    <col min="7" max="7" width="20.125" style="26" customWidth="1"/>
    <col min="8" max="8" width="20" style="26" customWidth="1"/>
    <col min="9" max="16384" width="8.875" style="17"/>
  </cols>
  <sheetData>
    <row r="1" spans="1:8" ht="15" customHeight="1">
      <c r="A1" s="14"/>
    </row>
    <row r="2" spans="1:8" s="26" customFormat="1" ht="45" customHeight="1">
      <c r="A2" s="49" t="s">
        <v>225</v>
      </c>
      <c r="B2" s="49"/>
      <c r="C2" s="49"/>
      <c r="D2" s="49"/>
      <c r="E2" s="49"/>
      <c r="F2" s="49"/>
      <c r="G2" s="49"/>
      <c r="H2" s="49"/>
    </row>
    <row r="3" spans="1:8" s="26" customFormat="1" ht="22.5" customHeight="1">
      <c r="A3" s="50" t="s">
        <v>221</v>
      </c>
      <c r="B3" s="51"/>
      <c r="C3" s="51"/>
      <c r="D3" s="51"/>
      <c r="E3" s="51"/>
      <c r="F3" s="51"/>
      <c r="G3" s="28" t="s">
        <v>60</v>
      </c>
      <c r="H3" s="29" t="s">
        <v>61</v>
      </c>
    </row>
    <row r="4" spans="1:8" s="26" customFormat="1" ht="22.5" customHeight="1">
      <c r="A4" s="52" t="s">
        <v>62</v>
      </c>
      <c r="B4" s="52" t="s">
        <v>149</v>
      </c>
      <c r="C4" s="52"/>
      <c r="D4" s="52" t="s">
        <v>21</v>
      </c>
      <c r="E4" s="52" t="s">
        <v>43</v>
      </c>
      <c r="F4" s="52"/>
      <c r="G4" s="52"/>
      <c r="H4" s="52" t="s">
        <v>44</v>
      </c>
    </row>
    <row r="5" spans="1:8" s="26" customFormat="1" ht="22.5" customHeight="1">
      <c r="A5" s="52"/>
      <c r="B5" s="34" t="s">
        <v>19</v>
      </c>
      <c r="C5" s="34" t="s">
        <v>20</v>
      </c>
      <c r="D5" s="52"/>
      <c r="E5" s="34" t="s">
        <v>27</v>
      </c>
      <c r="F5" s="34" t="s">
        <v>77</v>
      </c>
      <c r="G5" s="34" t="s">
        <v>78</v>
      </c>
      <c r="H5" s="52"/>
    </row>
    <row r="6" spans="1:8" s="26" customFormat="1" ht="22.5" customHeight="1">
      <c r="A6" s="34" t="s">
        <v>67</v>
      </c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  <c r="H6" s="34">
        <v>7</v>
      </c>
    </row>
    <row r="7" spans="1:8" s="33" customFormat="1" ht="22.5" customHeight="1">
      <c r="A7" s="31">
        <v>0</v>
      </c>
      <c r="B7" s="25"/>
      <c r="C7" s="25" t="s">
        <v>21</v>
      </c>
      <c r="D7" s="32">
        <v>1091.3</v>
      </c>
      <c r="E7" s="32">
        <v>814.45214599999997</v>
      </c>
      <c r="F7" s="32">
        <v>757.51858800000002</v>
      </c>
      <c r="G7" s="32">
        <v>56.933557999999998</v>
      </c>
      <c r="H7" s="32">
        <v>276.85000000000002</v>
      </c>
    </row>
    <row r="8" spans="1:8" s="43" customFormat="1" ht="22.5" customHeight="1">
      <c r="A8" s="40">
        <v>1</v>
      </c>
      <c r="B8" s="41">
        <v>208</v>
      </c>
      <c r="C8" s="41" t="s">
        <v>212</v>
      </c>
      <c r="D8" s="42">
        <f>D9</f>
        <v>111.40379999999999</v>
      </c>
      <c r="E8" s="42">
        <f t="shared" ref="E8:F8" si="0">E9</f>
        <v>111.40379999999999</v>
      </c>
      <c r="F8" s="42">
        <f t="shared" si="0"/>
        <v>111.40379999999999</v>
      </c>
      <c r="G8" s="42"/>
      <c r="H8" s="42"/>
    </row>
    <row r="9" spans="1:8" s="43" customFormat="1" ht="22.5" customHeight="1">
      <c r="A9" s="40">
        <v>2</v>
      </c>
      <c r="B9" s="41">
        <v>20805</v>
      </c>
      <c r="C9" s="41" t="s">
        <v>213</v>
      </c>
      <c r="D9" s="42">
        <f>D10+D11</f>
        <v>111.40379999999999</v>
      </c>
      <c r="E9" s="42">
        <f t="shared" ref="E9:F9" si="1">E10+E11</f>
        <v>111.40379999999999</v>
      </c>
      <c r="F9" s="42">
        <f t="shared" si="1"/>
        <v>111.40379999999999</v>
      </c>
      <c r="G9" s="42"/>
      <c r="H9" s="42"/>
    </row>
    <row r="10" spans="1:8" s="43" customFormat="1" ht="22.5" customHeight="1">
      <c r="A10" s="40">
        <v>3</v>
      </c>
      <c r="B10" s="41">
        <v>2080505</v>
      </c>
      <c r="C10" s="41" t="s">
        <v>214</v>
      </c>
      <c r="D10" s="42">
        <v>74.278559999999999</v>
      </c>
      <c r="E10" s="42">
        <v>74.278559999999999</v>
      </c>
      <c r="F10" s="42">
        <v>74.278559999999999</v>
      </c>
      <c r="G10" s="42"/>
      <c r="H10" s="42"/>
    </row>
    <row r="11" spans="1:8" s="43" customFormat="1" ht="22.5" customHeight="1">
      <c r="A11" s="40">
        <v>4</v>
      </c>
      <c r="B11" s="41">
        <v>2080506</v>
      </c>
      <c r="C11" s="41" t="s">
        <v>215</v>
      </c>
      <c r="D11" s="42">
        <v>37.125239999999998</v>
      </c>
      <c r="E11" s="42">
        <v>37.125239999999998</v>
      </c>
      <c r="F11" s="42">
        <v>37.125239999999998</v>
      </c>
      <c r="G11" s="42"/>
      <c r="H11" s="42"/>
    </row>
    <row r="12" spans="1:8" s="43" customFormat="1" ht="22.5" customHeight="1">
      <c r="A12" s="40">
        <v>5</v>
      </c>
      <c r="B12" s="41">
        <v>217</v>
      </c>
      <c r="C12" s="41" t="s">
        <v>38</v>
      </c>
      <c r="D12" s="42">
        <f>D13+D15</f>
        <v>904.77324499999997</v>
      </c>
      <c r="E12" s="42">
        <f>E13+E15</f>
        <v>627.92354599999999</v>
      </c>
      <c r="F12" s="42">
        <v>570.989687</v>
      </c>
      <c r="G12" s="42">
        <v>56.933557999999998</v>
      </c>
      <c r="H12" s="42">
        <v>276.85000000000002</v>
      </c>
    </row>
    <row r="13" spans="1:8" s="44" customFormat="1" ht="22.5" customHeight="1">
      <c r="A13" s="40">
        <v>6</v>
      </c>
      <c r="B13" s="41">
        <v>21701</v>
      </c>
      <c r="C13" s="41" t="s">
        <v>39</v>
      </c>
      <c r="D13" s="42">
        <v>704.77324499999997</v>
      </c>
      <c r="E13" s="42">
        <v>627.92354599999999</v>
      </c>
      <c r="F13" s="42">
        <v>570.989687</v>
      </c>
      <c r="G13" s="42">
        <v>56.933557999999998</v>
      </c>
      <c r="H13" s="42">
        <v>76.849999999999994</v>
      </c>
    </row>
    <row r="14" spans="1:8" s="44" customFormat="1" ht="22.5" customHeight="1">
      <c r="A14" s="40">
        <v>7</v>
      </c>
      <c r="B14" s="41">
        <v>2170150</v>
      </c>
      <c r="C14" s="41" t="s">
        <v>40</v>
      </c>
      <c r="D14" s="42">
        <v>704.77324499999997</v>
      </c>
      <c r="E14" s="42">
        <v>627.92354599999999</v>
      </c>
      <c r="F14" s="42">
        <v>570.989687</v>
      </c>
      <c r="G14" s="42">
        <v>56.933557999999998</v>
      </c>
      <c r="H14" s="42">
        <v>76.849999999999994</v>
      </c>
    </row>
    <row r="15" spans="1:8" s="44" customFormat="1" ht="22.5" customHeight="1">
      <c r="A15" s="40">
        <v>8</v>
      </c>
      <c r="B15" s="41">
        <v>21702</v>
      </c>
      <c r="C15" s="41" t="s">
        <v>41</v>
      </c>
      <c r="D15" s="42">
        <v>200</v>
      </c>
      <c r="E15" s="42">
        <v>0</v>
      </c>
      <c r="F15" s="42">
        <v>0</v>
      </c>
      <c r="G15" s="42">
        <v>0</v>
      </c>
      <c r="H15" s="42">
        <v>200</v>
      </c>
    </row>
    <row r="16" spans="1:8" s="44" customFormat="1" ht="22.5" customHeight="1">
      <c r="A16" s="40">
        <v>9</v>
      </c>
      <c r="B16" s="41">
        <v>2170205</v>
      </c>
      <c r="C16" s="41" t="s">
        <v>42</v>
      </c>
      <c r="D16" s="42">
        <v>200</v>
      </c>
      <c r="E16" s="42">
        <v>0</v>
      </c>
      <c r="F16" s="42">
        <v>0</v>
      </c>
      <c r="G16" s="42">
        <v>0</v>
      </c>
      <c r="H16" s="42">
        <v>200</v>
      </c>
    </row>
    <row r="17" spans="1:8" s="44" customFormat="1" ht="22.5" customHeight="1">
      <c r="A17" s="40">
        <v>10</v>
      </c>
      <c r="B17" s="41">
        <v>221</v>
      </c>
      <c r="C17" s="41" t="s">
        <v>217</v>
      </c>
      <c r="D17" s="42">
        <v>75.124799999999993</v>
      </c>
      <c r="E17" s="42">
        <v>75.124799999999993</v>
      </c>
      <c r="F17" s="42">
        <v>75.124799999999993</v>
      </c>
      <c r="G17" s="42"/>
      <c r="H17" s="42"/>
    </row>
    <row r="18" spans="1:8" s="44" customFormat="1" ht="22.5" customHeight="1">
      <c r="A18" s="40">
        <v>11</v>
      </c>
      <c r="B18" s="45">
        <v>21102</v>
      </c>
      <c r="C18" s="41" t="s">
        <v>217</v>
      </c>
      <c r="D18" s="42">
        <v>75.124799999999993</v>
      </c>
      <c r="E18" s="42">
        <v>75.124799999999993</v>
      </c>
      <c r="F18" s="42">
        <v>75.124799999999993</v>
      </c>
      <c r="G18" s="42"/>
      <c r="H18" s="42"/>
    </row>
    <row r="19" spans="1:8" s="44" customFormat="1" ht="22.5" customHeight="1">
      <c r="A19" s="40">
        <v>12</v>
      </c>
      <c r="B19" s="45">
        <v>2110201</v>
      </c>
      <c r="C19" s="41" t="s">
        <v>217</v>
      </c>
      <c r="D19" s="42">
        <v>75.124799999999993</v>
      </c>
      <c r="E19" s="42">
        <v>75.124799999999993</v>
      </c>
      <c r="F19" s="42">
        <v>75.124799999999993</v>
      </c>
      <c r="G19" s="42"/>
      <c r="H19" s="42"/>
    </row>
  </sheetData>
  <mergeCells count="7">
    <mergeCell ref="A2:H2"/>
    <mergeCell ref="A3:F3"/>
    <mergeCell ref="A4:A5"/>
    <mergeCell ref="B4:C4"/>
    <mergeCell ref="D4:D5"/>
    <mergeCell ref="E4:G4"/>
    <mergeCell ref="H4:H5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pane ySplit="1" topLeftCell="A2" activePane="bottomLeft" state="frozen"/>
      <selection pane="bottomLeft" activeCell="E18" sqref="E18"/>
    </sheetView>
  </sheetViews>
  <sheetFormatPr defaultColWidth="8.875" defaultRowHeight="15" customHeight="1"/>
  <cols>
    <col min="1" max="1" width="7.125" style="26" customWidth="1"/>
    <col min="2" max="2" width="28.625" style="26" customWidth="1"/>
    <col min="3" max="3" width="35.75" style="26" customWidth="1"/>
    <col min="4" max="6" width="28.625" style="26" customWidth="1"/>
    <col min="7" max="16384" width="8.875" style="17"/>
  </cols>
  <sheetData>
    <row r="1" spans="1:6" ht="15" customHeight="1">
      <c r="A1" s="14"/>
    </row>
    <row r="2" spans="1:6" s="27" customFormat="1" ht="45" customHeight="1">
      <c r="A2" s="49" t="s">
        <v>74</v>
      </c>
      <c r="B2" s="49"/>
      <c r="C2" s="49"/>
      <c r="D2" s="49"/>
      <c r="E2" s="49"/>
      <c r="F2" s="49"/>
    </row>
    <row r="3" spans="1:6" s="26" customFormat="1" ht="22.5" customHeight="1">
      <c r="A3" s="50" t="s">
        <v>221</v>
      </c>
      <c r="B3" s="51"/>
      <c r="C3" s="51"/>
      <c r="D3" s="51"/>
      <c r="E3" s="28" t="s">
        <v>60</v>
      </c>
      <c r="F3" s="29" t="s">
        <v>61</v>
      </c>
    </row>
    <row r="4" spans="1:6" s="26" customFormat="1" ht="22.5" customHeight="1">
      <c r="A4" s="52" t="s">
        <v>62</v>
      </c>
      <c r="B4" s="52" t="s">
        <v>75</v>
      </c>
      <c r="C4" s="52"/>
      <c r="D4" s="52" t="s">
        <v>76</v>
      </c>
      <c r="E4" s="52"/>
      <c r="F4" s="52"/>
    </row>
    <row r="5" spans="1:6" s="26" customFormat="1" ht="22.5" customHeight="1">
      <c r="A5" s="52"/>
      <c r="B5" s="30" t="s">
        <v>19</v>
      </c>
      <c r="C5" s="30" t="s">
        <v>20</v>
      </c>
      <c r="D5" s="30" t="s">
        <v>21</v>
      </c>
      <c r="E5" s="30" t="s">
        <v>77</v>
      </c>
      <c r="F5" s="30" t="s">
        <v>78</v>
      </c>
    </row>
    <row r="6" spans="1:6" s="26" customFormat="1" ht="22.5" customHeight="1">
      <c r="A6" s="30" t="s">
        <v>67</v>
      </c>
      <c r="B6" s="30">
        <v>1</v>
      </c>
      <c r="C6" s="30">
        <v>2</v>
      </c>
      <c r="D6" s="30">
        <v>3</v>
      </c>
      <c r="E6" s="30">
        <v>4</v>
      </c>
      <c r="F6" s="30">
        <v>5</v>
      </c>
    </row>
    <row r="7" spans="1:6" s="33" customFormat="1" ht="22.5" customHeight="1">
      <c r="A7" s="31">
        <v>1</v>
      </c>
      <c r="B7" s="25"/>
      <c r="C7" s="25" t="s">
        <v>21</v>
      </c>
      <c r="D7" s="32">
        <v>814.45214599999997</v>
      </c>
      <c r="E7" s="32">
        <v>757.51858800000002</v>
      </c>
      <c r="F7" s="32">
        <v>56.933557999999998</v>
      </c>
    </row>
    <row r="8" spans="1:6" s="33" customFormat="1" ht="22.5" customHeight="1">
      <c r="A8" s="31">
        <v>2</v>
      </c>
      <c r="B8" s="25">
        <v>301</v>
      </c>
      <c r="C8" s="25" t="s">
        <v>79</v>
      </c>
      <c r="D8" s="32">
        <v>762.40585199999998</v>
      </c>
      <c r="E8" s="32">
        <v>746.35465199999999</v>
      </c>
      <c r="F8" s="32">
        <v>16.051200000000001</v>
      </c>
    </row>
    <row r="9" spans="1:6" ht="22.5" customHeight="1">
      <c r="A9" s="31">
        <v>3</v>
      </c>
      <c r="B9" s="25">
        <v>30101</v>
      </c>
      <c r="C9" s="25" t="s">
        <v>80</v>
      </c>
      <c r="D9" s="32">
        <v>148.8708</v>
      </c>
      <c r="E9" s="32">
        <v>148.8708</v>
      </c>
      <c r="F9" s="32">
        <v>0</v>
      </c>
    </row>
    <row r="10" spans="1:6" ht="22.5" customHeight="1">
      <c r="A10" s="31">
        <v>4</v>
      </c>
      <c r="B10" s="25">
        <v>30102</v>
      </c>
      <c r="C10" s="25" t="s">
        <v>81</v>
      </c>
      <c r="D10" s="32">
        <v>101.871</v>
      </c>
      <c r="E10" s="32">
        <v>101.871</v>
      </c>
      <c r="F10" s="32">
        <v>0</v>
      </c>
    </row>
    <row r="11" spans="1:6" ht="22.5" customHeight="1">
      <c r="A11" s="31">
        <v>5</v>
      </c>
      <c r="B11" s="25">
        <v>30103</v>
      </c>
      <c r="C11" s="25" t="s">
        <v>82</v>
      </c>
      <c r="D11" s="32">
        <v>2.6905000000000001</v>
      </c>
      <c r="E11" s="32">
        <v>2.6905000000000001</v>
      </c>
      <c r="F11" s="32">
        <v>0</v>
      </c>
    </row>
    <row r="12" spans="1:6" ht="22.5" customHeight="1">
      <c r="A12" s="31">
        <v>6</v>
      </c>
      <c r="B12" s="25">
        <v>30106</v>
      </c>
      <c r="C12" s="25" t="s">
        <v>83</v>
      </c>
      <c r="D12" s="32">
        <v>16.051200000000001</v>
      </c>
      <c r="E12" s="32">
        <v>0</v>
      </c>
      <c r="F12" s="32">
        <v>16.051200000000001</v>
      </c>
    </row>
    <row r="13" spans="1:6" ht="22.5" customHeight="1">
      <c r="A13" s="31">
        <v>7</v>
      </c>
      <c r="B13" s="25">
        <v>30107</v>
      </c>
      <c r="C13" s="25" t="s">
        <v>84</v>
      </c>
      <c r="D13" s="32">
        <v>248.4734</v>
      </c>
      <c r="E13" s="32">
        <v>248.4734</v>
      </c>
      <c r="F13" s="32">
        <v>0</v>
      </c>
    </row>
    <row r="14" spans="1:6" ht="22.5" customHeight="1">
      <c r="A14" s="31">
        <v>8</v>
      </c>
      <c r="B14" s="25">
        <v>30108</v>
      </c>
      <c r="C14" s="25" t="s">
        <v>85</v>
      </c>
      <c r="D14" s="32">
        <v>74.278559999999999</v>
      </c>
      <c r="E14" s="32">
        <v>74.278559999999999</v>
      </c>
      <c r="F14" s="32">
        <v>0</v>
      </c>
    </row>
    <row r="15" spans="1:6" ht="22.5" customHeight="1">
      <c r="A15" s="31">
        <v>9</v>
      </c>
      <c r="B15" s="25">
        <v>30109</v>
      </c>
      <c r="C15" s="25" t="s">
        <v>86</v>
      </c>
      <c r="D15" s="32">
        <v>37.125239999999998</v>
      </c>
      <c r="E15" s="32">
        <v>37.125239999999998</v>
      </c>
      <c r="F15" s="32">
        <v>0</v>
      </c>
    </row>
    <row r="16" spans="1:6" ht="22.5" customHeight="1">
      <c r="A16" s="31">
        <v>10</v>
      </c>
      <c r="B16" s="25">
        <v>30110</v>
      </c>
      <c r="C16" s="25" t="s">
        <v>87</v>
      </c>
      <c r="D16" s="32">
        <v>55.336260000000003</v>
      </c>
      <c r="E16" s="32">
        <v>55.336260000000003</v>
      </c>
      <c r="F16" s="32">
        <v>0</v>
      </c>
    </row>
    <row r="17" spans="1:6" ht="22.5" customHeight="1">
      <c r="A17" s="31">
        <v>11</v>
      </c>
      <c r="B17" s="25">
        <v>30112</v>
      </c>
      <c r="C17" s="25" t="s">
        <v>88</v>
      </c>
      <c r="D17" s="32">
        <v>2.5840920000000001</v>
      </c>
      <c r="E17" s="32">
        <v>2.5840920000000001</v>
      </c>
      <c r="F17" s="32">
        <v>0</v>
      </c>
    </row>
    <row r="18" spans="1:6" ht="22.5" customHeight="1">
      <c r="A18" s="31">
        <v>12</v>
      </c>
      <c r="B18" s="25">
        <v>30113</v>
      </c>
      <c r="C18" s="25" t="s">
        <v>89</v>
      </c>
      <c r="D18" s="32">
        <v>75.124799999999993</v>
      </c>
      <c r="E18" s="32">
        <v>75.124799999999993</v>
      </c>
      <c r="F18" s="32">
        <v>0</v>
      </c>
    </row>
    <row r="19" spans="1:6" ht="22.5" customHeight="1">
      <c r="A19" s="31">
        <v>13</v>
      </c>
      <c r="B19" s="25">
        <v>302</v>
      </c>
      <c r="C19" s="25" t="s">
        <v>90</v>
      </c>
      <c r="D19" s="32">
        <v>39.282358000000002</v>
      </c>
      <c r="E19" s="32">
        <v>0</v>
      </c>
      <c r="F19" s="32">
        <v>39.282358000000002</v>
      </c>
    </row>
    <row r="20" spans="1:6" ht="22.5" customHeight="1">
      <c r="A20" s="31">
        <v>14</v>
      </c>
      <c r="B20" s="25">
        <v>30201</v>
      </c>
      <c r="C20" s="25" t="s">
        <v>91</v>
      </c>
      <c r="D20" s="32">
        <v>6.0615500000000004</v>
      </c>
      <c r="E20" s="32">
        <v>0</v>
      </c>
      <c r="F20" s="32">
        <v>6.0615500000000004</v>
      </c>
    </row>
    <row r="21" spans="1:6" ht="22.5" customHeight="1">
      <c r="A21" s="31">
        <v>15</v>
      </c>
      <c r="B21" s="25">
        <v>30207</v>
      </c>
      <c r="C21" s="25" t="s">
        <v>92</v>
      </c>
      <c r="D21" s="32">
        <v>1.8</v>
      </c>
      <c r="E21" s="32">
        <v>0</v>
      </c>
      <c r="F21" s="32">
        <v>1.8</v>
      </c>
    </row>
    <row r="22" spans="1:6" ht="22.5" customHeight="1">
      <c r="A22" s="31">
        <v>16</v>
      </c>
      <c r="B22" s="25">
        <v>30211</v>
      </c>
      <c r="C22" s="25" t="s">
        <v>93</v>
      </c>
      <c r="D22" s="32">
        <v>2</v>
      </c>
      <c r="E22" s="32">
        <v>0</v>
      </c>
      <c r="F22" s="32">
        <v>2</v>
      </c>
    </row>
    <row r="23" spans="1:6" ht="22.5" customHeight="1">
      <c r="A23" s="31">
        <v>17</v>
      </c>
      <c r="B23" s="25">
        <v>30213</v>
      </c>
      <c r="C23" s="25" t="s">
        <v>94</v>
      </c>
      <c r="D23" s="32">
        <v>0.6</v>
      </c>
      <c r="E23" s="32">
        <v>0</v>
      </c>
      <c r="F23" s="32">
        <v>0.6</v>
      </c>
    </row>
    <row r="24" spans="1:6" ht="21.75" customHeight="1">
      <c r="A24" s="31">
        <v>18</v>
      </c>
      <c r="B24" s="25">
        <v>30228</v>
      </c>
      <c r="C24" s="25" t="s">
        <v>95</v>
      </c>
      <c r="D24" s="32">
        <v>7.3600079999999997</v>
      </c>
      <c r="E24" s="32">
        <v>0</v>
      </c>
      <c r="F24" s="32">
        <v>7.3600079999999997</v>
      </c>
    </row>
    <row r="25" spans="1:6" ht="22.5" customHeight="1">
      <c r="A25" s="31">
        <v>19</v>
      </c>
      <c r="B25" s="25">
        <v>30231</v>
      </c>
      <c r="C25" s="25" t="s">
        <v>96</v>
      </c>
      <c r="D25" s="32">
        <v>2.5</v>
      </c>
      <c r="E25" s="32">
        <v>0</v>
      </c>
      <c r="F25" s="32">
        <v>2.5</v>
      </c>
    </row>
    <row r="26" spans="1:6" ht="22.5" customHeight="1">
      <c r="A26" s="31">
        <v>20</v>
      </c>
      <c r="B26" s="25">
        <v>30239</v>
      </c>
      <c r="C26" s="25" t="s">
        <v>97</v>
      </c>
      <c r="D26" s="32">
        <v>13.2408</v>
      </c>
      <c r="E26" s="32">
        <v>0</v>
      </c>
      <c r="F26" s="32">
        <v>13.2408</v>
      </c>
    </row>
    <row r="27" spans="1:6" ht="22.5" customHeight="1">
      <c r="A27" s="31">
        <v>21</v>
      </c>
      <c r="B27" s="25">
        <v>30299</v>
      </c>
      <c r="C27" s="25" t="s">
        <v>98</v>
      </c>
      <c r="D27" s="32">
        <v>5.72</v>
      </c>
      <c r="E27" s="32">
        <v>0</v>
      </c>
      <c r="F27" s="32">
        <v>5.72</v>
      </c>
    </row>
    <row r="28" spans="1:6" ht="22.5" customHeight="1">
      <c r="A28" s="31">
        <v>22</v>
      </c>
      <c r="B28" s="25">
        <v>303</v>
      </c>
      <c r="C28" s="25" t="s">
        <v>99</v>
      </c>
      <c r="D28" s="32">
        <v>12.763935999999999</v>
      </c>
      <c r="E28" s="32">
        <v>11.163936</v>
      </c>
      <c r="F28" s="32">
        <v>1.6</v>
      </c>
    </row>
    <row r="29" spans="1:6" ht="22.5" customHeight="1">
      <c r="A29" s="31">
        <v>23</v>
      </c>
      <c r="B29" s="25">
        <v>30307</v>
      </c>
      <c r="C29" s="25" t="s">
        <v>100</v>
      </c>
      <c r="D29" s="32">
        <v>11.163936</v>
      </c>
      <c r="E29" s="32">
        <v>11.163936</v>
      </c>
      <c r="F29" s="32">
        <v>0</v>
      </c>
    </row>
    <row r="30" spans="1:6" s="33" customFormat="1" ht="22.5" customHeight="1">
      <c r="A30" s="31">
        <v>24</v>
      </c>
      <c r="B30" s="25">
        <v>30399</v>
      </c>
      <c r="C30" s="25" t="s">
        <v>101</v>
      </c>
      <c r="D30" s="32">
        <v>1.6</v>
      </c>
      <c r="E30" s="32">
        <v>0</v>
      </c>
      <c r="F30" s="32">
        <v>1.6</v>
      </c>
    </row>
  </sheetData>
  <mergeCells count="5">
    <mergeCell ref="A2:F2"/>
    <mergeCell ref="A3:D3"/>
    <mergeCell ref="A4:A5"/>
    <mergeCell ref="B4:C4"/>
    <mergeCell ref="D4:F4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1" topLeftCell="A2" activePane="bottomLeft" state="frozen"/>
      <selection pane="bottomLeft" activeCell="A3" sqref="A3:D3"/>
    </sheetView>
  </sheetViews>
  <sheetFormatPr defaultColWidth="8.875" defaultRowHeight="15" customHeight="1"/>
  <cols>
    <col min="1" max="1" width="7.125" style="26" customWidth="1"/>
    <col min="2" max="2" width="28.625" style="26" customWidth="1"/>
    <col min="3" max="3" width="42.875" style="26" customWidth="1"/>
    <col min="4" max="6" width="28.625" style="26" customWidth="1"/>
    <col min="7" max="16384" width="8.875" style="17"/>
  </cols>
  <sheetData>
    <row r="1" spans="1:6" ht="15" customHeight="1">
      <c r="A1" s="14"/>
    </row>
    <row r="2" spans="1:6" s="26" customFormat="1" ht="45" customHeight="1">
      <c r="A2" s="49" t="s">
        <v>102</v>
      </c>
      <c r="B2" s="49"/>
      <c r="C2" s="49"/>
      <c r="D2" s="49"/>
      <c r="E2" s="49"/>
      <c r="F2" s="49"/>
    </row>
    <row r="3" spans="1:6" s="26" customFormat="1" ht="22.5" customHeight="1">
      <c r="A3" s="50" t="s">
        <v>221</v>
      </c>
      <c r="B3" s="51"/>
      <c r="C3" s="51"/>
      <c r="D3" s="51"/>
      <c r="E3" s="28" t="s">
        <v>60</v>
      </c>
      <c r="F3" s="29" t="s">
        <v>61</v>
      </c>
    </row>
    <row r="4" spans="1:6" s="26" customFormat="1" ht="22.5" customHeight="1">
      <c r="A4" s="52" t="s">
        <v>62</v>
      </c>
      <c r="B4" s="52" t="s">
        <v>103</v>
      </c>
      <c r="C4" s="52"/>
      <c r="D4" s="52" t="s">
        <v>104</v>
      </c>
      <c r="E4" s="52"/>
      <c r="F4" s="52"/>
    </row>
    <row r="5" spans="1:6" s="26" customFormat="1" ht="22.5" customHeight="1">
      <c r="A5" s="52"/>
      <c r="B5" s="30" t="s">
        <v>19</v>
      </c>
      <c r="C5" s="30" t="s">
        <v>20</v>
      </c>
      <c r="D5" s="30" t="s">
        <v>21</v>
      </c>
      <c r="E5" s="30" t="s">
        <v>77</v>
      </c>
      <c r="F5" s="30" t="s">
        <v>78</v>
      </c>
    </row>
    <row r="6" spans="1:6" s="26" customFormat="1" ht="22.5" customHeight="1">
      <c r="A6" s="30" t="s">
        <v>67</v>
      </c>
      <c r="B6" s="30">
        <v>1</v>
      </c>
      <c r="C6" s="30">
        <v>2</v>
      </c>
      <c r="D6" s="30">
        <v>3</v>
      </c>
      <c r="E6" s="30">
        <v>4</v>
      </c>
      <c r="F6" s="30">
        <v>5</v>
      </c>
    </row>
    <row r="7" spans="1:6" s="33" customFormat="1" ht="22.5" customHeight="1">
      <c r="A7" s="31">
        <v>1</v>
      </c>
      <c r="B7" s="25"/>
      <c r="C7" s="25" t="s">
        <v>21</v>
      </c>
      <c r="D7" s="32">
        <v>814.45214599999997</v>
      </c>
      <c r="E7" s="32">
        <v>757.51858800000002</v>
      </c>
      <c r="F7" s="32">
        <v>56.933557999999998</v>
      </c>
    </row>
    <row r="8" spans="1:6" s="33" customFormat="1" ht="22.5" customHeight="1">
      <c r="A8" s="31">
        <v>2</v>
      </c>
      <c r="B8" s="25">
        <v>505</v>
      </c>
      <c r="C8" s="25" t="s">
        <v>105</v>
      </c>
      <c r="D8" s="32">
        <v>801.68821000000003</v>
      </c>
      <c r="E8" s="32">
        <v>746.35465199999999</v>
      </c>
      <c r="F8" s="32">
        <v>55.333557999999996</v>
      </c>
    </row>
    <row r="9" spans="1:6" ht="22.5" customHeight="1">
      <c r="A9" s="31">
        <v>3</v>
      </c>
      <c r="B9" s="25">
        <v>50501</v>
      </c>
      <c r="C9" s="25" t="s">
        <v>79</v>
      </c>
      <c r="D9" s="32">
        <v>762.40585199999998</v>
      </c>
      <c r="E9" s="32">
        <v>746.35465199999999</v>
      </c>
      <c r="F9" s="32">
        <v>16.051200000000001</v>
      </c>
    </row>
    <row r="10" spans="1:6" ht="22.5" customHeight="1">
      <c r="A10" s="31">
        <v>4</v>
      </c>
      <c r="B10" s="25">
        <v>50502</v>
      </c>
      <c r="C10" s="25" t="s">
        <v>90</v>
      </c>
      <c r="D10" s="32">
        <v>39.282358000000002</v>
      </c>
      <c r="E10" s="32">
        <v>0</v>
      </c>
      <c r="F10" s="32">
        <v>39.282358000000002</v>
      </c>
    </row>
    <row r="11" spans="1:6" ht="22.5" customHeight="1">
      <c r="A11" s="31">
        <v>5</v>
      </c>
      <c r="B11" s="25">
        <v>509</v>
      </c>
      <c r="C11" s="25" t="s">
        <v>99</v>
      </c>
      <c r="D11" s="32">
        <v>12.763935999999999</v>
      </c>
      <c r="E11" s="32">
        <v>11.163936</v>
      </c>
      <c r="F11" s="32">
        <v>1.6</v>
      </c>
    </row>
    <row r="12" spans="1:6" ht="22.5" customHeight="1">
      <c r="A12" s="31">
        <v>6</v>
      </c>
      <c r="B12" s="25">
        <v>50901</v>
      </c>
      <c r="C12" s="25" t="s">
        <v>106</v>
      </c>
      <c r="D12" s="32">
        <v>11.163936</v>
      </c>
      <c r="E12" s="32">
        <v>11.163936</v>
      </c>
      <c r="F12" s="32">
        <v>0</v>
      </c>
    </row>
    <row r="13" spans="1:6" s="33" customFormat="1" ht="22.5" customHeight="1">
      <c r="A13" s="31">
        <v>7</v>
      </c>
      <c r="B13" s="25">
        <v>50999</v>
      </c>
      <c r="C13" s="25" t="s">
        <v>101</v>
      </c>
      <c r="D13" s="32">
        <v>1.6</v>
      </c>
      <c r="E13" s="32">
        <v>0</v>
      </c>
      <c r="F13" s="32">
        <v>1.6</v>
      </c>
    </row>
  </sheetData>
  <mergeCells count="5">
    <mergeCell ref="A2:F2"/>
    <mergeCell ref="A3:D3"/>
    <mergeCell ref="A4:A5"/>
    <mergeCell ref="B4:C4"/>
    <mergeCell ref="D4:F4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A3" sqref="A3:J3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1"/>
      <c r="C1" s="63" t="s">
        <v>52</v>
      </c>
      <c r="D1" s="63"/>
      <c r="E1" s="63"/>
      <c r="F1" s="63"/>
      <c r="G1" s="63"/>
      <c r="H1" s="63"/>
      <c r="I1" s="63"/>
      <c r="J1" s="63"/>
      <c r="K1" s="63"/>
    </row>
    <row r="2" spans="1:11" s="5" customFormat="1" ht="40.5" customHeight="1">
      <c r="A2" s="6"/>
      <c r="C2" s="61" t="s">
        <v>53</v>
      </c>
      <c r="D2" s="62"/>
      <c r="E2" s="62"/>
      <c r="F2" s="62"/>
      <c r="G2" s="62"/>
      <c r="H2" s="62"/>
      <c r="I2" s="62"/>
      <c r="J2" s="62"/>
      <c r="K2" s="62"/>
    </row>
    <row r="3" spans="1:11" ht="18" customHeight="1">
      <c r="A3" s="57" t="s">
        <v>226</v>
      </c>
      <c r="B3" s="58"/>
      <c r="C3" s="59"/>
      <c r="D3" s="59"/>
      <c r="E3" s="59"/>
      <c r="F3" s="59"/>
      <c r="G3" s="59"/>
      <c r="H3" s="59"/>
      <c r="I3" s="59"/>
      <c r="J3" s="60"/>
      <c r="K3" s="4" t="s">
        <v>0</v>
      </c>
    </row>
    <row r="4" spans="1:11" ht="19.5" customHeight="1">
      <c r="A4" s="55" t="s">
        <v>17</v>
      </c>
      <c r="B4" s="55" t="s">
        <v>18</v>
      </c>
      <c r="C4" s="64" t="s">
        <v>19</v>
      </c>
      <c r="D4" s="65"/>
      <c r="E4" s="65"/>
      <c r="F4" s="64" t="s">
        <v>20</v>
      </c>
      <c r="G4" s="64" t="s">
        <v>21</v>
      </c>
      <c r="H4" s="64" t="s">
        <v>43</v>
      </c>
      <c r="I4" s="65"/>
      <c r="J4" s="65"/>
      <c r="K4" s="64" t="s">
        <v>44</v>
      </c>
    </row>
    <row r="5" spans="1:11" s="12" customFormat="1" ht="19.5" customHeight="1">
      <c r="A5" s="56"/>
      <c r="B5" s="56"/>
      <c r="C5" s="7" t="s">
        <v>24</v>
      </c>
      <c r="D5" s="7" t="s">
        <v>25</v>
      </c>
      <c r="E5" s="7" t="s">
        <v>26</v>
      </c>
      <c r="F5" s="64"/>
      <c r="G5" s="64"/>
      <c r="H5" s="7" t="s">
        <v>49</v>
      </c>
      <c r="I5" s="7" t="s">
        <v>50</v>
      </c>
      <c r="J5" s="7" t="s">
        <v>51</v>
      </c>
      <c r="K5" s="64"/>
    </row>
    <row r="6" spans="1:11" s="3" customFormat="1" ht="19.5" customHeight="1">
      <c r="A6" s="9"/>
      <c r="B6" s="9"/>
      <c r="C6" s="8"/>
      <c r="D6" s="8"/>
      <c r="E6" s="8"/>
      <c r="F6" s="9" t="s">
        <v>31</v>
      </c>
      <c r="G6" s="13">
        <f>SUM(I6:K6)</f>
        <v>500</v>
      </c>
      <c r="H6" s="13">
        <f>I6+J6</f>
        <v>0</v>
      </c>
      <c r="I6" s="10">
        <v>0</v>
      </c>
      <c r="J6" s="10">
        <v>0</v>
      </c>
      <c r="K6" s="10">
        <v>500</v>
      </c>
    </row>
    <row r="7" spans="1:11" ht="19.5" customHeight="1">
      <c r="A7" s="9"/>
      <c r="B7" s="9"/>
      <c r="C7" s="8" t="s">
        <v>32</v>
      </c>
      <c r="D7" s="8"/>
      <c r="E7" s="8"/>
      <c r="F7" s="9" t="s">
        <v>33</v>
      </c>
      <c r="G7" s="13">
        <f>SUM(I7:K7)</f>
        <v>500</v>
      </c>
      <c r="H7" s="13">
        <f>I7+J7</f>
        <v>0</v>
      </c>
      <c r="I7" s="10">
        <v>0</v>
      </c>
      <c r="J7" s="10">
        <v>0</v>
      </c>
      <c r="K7" s="10">
        <v>500</v>
      </c>
    </row>
    <row r="8" spans="1:11" ht="19.5" customHeight="1">
      <c r="A8" s="9"/>
      <c r="B8" s="9"/>
      <c r="C8" s="8"/>
      <c r="D8" s="8" t="s">
        <v>34</v>
      </c>
      <c r="E8" s="8"/>
      <c r="F8" s="9" t="s">
        <v>35</v>
      </c>
      <c r="G8" s="13">
        <f>SUM(I8:K8)</f>
        <v>500</v>
      </c>
      <c r="H8" s="13">
        <f>I8+J8</f>
        <v>0</v>
      </c>
      <c r="I8" s="10">
        <v>0</v>
      </c>
      <c r="J8" s="10">
        <v>0</v>
      </c>
      <c r="K8" s="10">
        <v>500</v>
      </c>
    </row>
    <row r="9" spans="1:11" ht="19.5" customHeight="1">
      <c r="A9" s="9"/>
      <c r="B9" s="9"/>
      <c r="C9" s="8"/>
      <c r="D9" s="8"/>
      <c r="E9" s="8" t="s">
        <v>36</v>
      </c>
      <c r="F9" s="9" t="s">
        <v>37</v>
      </c>
      <c r="G9" s="13">
        <f>SUM(I9:K9)</f>
        <v>500</v>
      </c>
      <c r="H9" s="13">
        <f>I9+J9</f>
        <v>0</v>
      </c>
      <c r="I9" s="10">
        <v>0</v>
      </c>
      <c r="J9" s="10">
        <v>0</v>
      </c>
      <c r="K9" s="10">
        <v>500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00 - 预算批复封面</vt:lpstr>
      <vt:lpstr>01-收支预算总表</vt:lpstr>
      <vt:lpstr>02-收入预算总表</vt:lpstr>
      <vt:lpstr>03-支出预算总表</vt:lpstr>
      <vt:lpstr>04-财政拨款收支预算表</vt:lpstr>
      <vt:lpstr>05-一般公共预算支出表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09- 部门预算财政拨款三公经费支出表</vt:lpstr>
      <vt:lpstr>10 - 国有资本经营预算支出表</vt:lpstr>
      <vt:lpstr>11-政府采购预算表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2025-03-13T03:16:52Z</dcterms:modified>
</cp:coreProperties>
</file>