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24240" windowHeight="11700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 - 一般公共预算基本支出预算表" sheetId="7" r:id="rId7"/>
    <sheet name="07 - 政府性基金预算支出表" sheetId="8" r:id="rId8"/>
    <sheet name="08 - 部门预算财政拨款三公经费支出表" sheetId="9" r:id="rId9"/>
  </sheets>
  <calcPr calcId="124519"/>
</workbook>
</file>

<file path=xl/calcChain.xml><?xml version="1.0" encoding="utf-8"?>
<calcChain xmlns="http://schemas.openxmlformats.org/spreadsheetml/2006/main">
  <c r="C13" i="9"/>
  <c r="C12"/>
  <c r="C11"/>
  <c r="F10"/>
  <c r="E10"/>
  <c r="C10" s="1"/>
  <c r="D10"/>
  <c r="C9"/>
  <c r="F8"/>
  <c r="F7" s="1"/>
  <c r="E8"/>
  <c r="D8"/>
  <c r="C8" s="1"/>
  <c r="E7"/>
  <c r="D7"/>
  <c r="C7" s="1"/>
  <c r="H5" i="8"/>
  <c r="G5"/>
  <c r="G25" i="7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H24" i="6"/>
  <c r="G24" s="1"/>
  <c r="H23"/>
  <c r="G23" s="1"/>
  <c r="H22"/>
  <c r="G22" s="1"/>
  <c r="H21"/>
  <c r="G21" s="1"/>
  <c r="H20"/>
  <c r="G20" s="1"/>
  <c r="H19"/>
  <c r="G19" s="1"/>
  <c r="H18"/>
  <c r="G18" s="1"/>
  <c r="H17"/>
  <c r="G17" s="1"/>
  <c r="H16"/>
  <c r="G16" s="1"/>
  <c r="H15"/>
  <c r="G15" s="1"/>
  <c r="H14"/>
  <c r="G14" s="1"/>
  <c r="H13"/>
  <c r="G13" s="1"/>
  <c r="H12"/>
  <c r="G12" s="1"/>
  <c r="H11"/>
  <c r="G11" s="1"/>
  <c r="H10"/>
  <c r="G10" s="1"/>
  <c r="H9"/>
  <c r="G9" s="1"/>
  <c r="H8"/>
  <c r="G8" s="1"/>
  <c r="H7"/>
  <c r="G7" s="1"/>
  <c r="H6"/>
  <c r="G6" s="1"/>
  <c r="H5"/>
  <c r="G5" s="1"/>
  <c r="D34" i="5"/>
  <c r="D30" s="1"/>
  <c r="D32"/>
  <c r="G30"/>
  <c r="G28" s="1"/>
  <c r="F30"/>
  <c r="F28" s="1"/>
  <c r="E30"/>
  <c r="E28" s="1"/>
  <c r="B30"/>
  <c r="B34" s="1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G24" i="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H26" i="3"/>
  <c r="G26" s="1"/>
  <c r="H25"/>
  <c r="G25" s="1"/>
  <c r="H24"/>
  <c r="G24" s="1"/>
  <c r="H23"/>
  <c r="G23" s="1"/>
  <c r="H22"/>
  <c r="G22" s="1"/>
  <c r="H21"/>
  <c r="G21" s="1"/>
  <c r="H20"/>
  <c r="G20" s="1"/>
  <c r="H19"/>
  <c r="G19" s="1"/>
  <c r="H18"/>
  <c r="G18" s="1"/>
  <c r="H17"/>
  <c r="G17" s="1"/>
  <c r="H16"/>
  <c r="G16" s="1"/>
  <c r="H15"/>
  <c r="G15" s="1"/>
  <c r="H14"/>
  <c r="G14" s="1"/>
  <c r="H13"/>
  <c r="G13" s="1"/>
  <c r="H12"/>
  <c r="G12" s="1"/>
  <c r="H11"/>
  <c r="G11" s="1"/>
  <c r="H10"/>
  <c r="G10" s="1"/>
  <c r="H9"/>
  <c r="G9" s="1"/>
  <c r="H8"/>
  <c r="G8" s="1"/>
  <c r="H7"/>
  <c r="G7" s="1"/>
  <c r="D29" i="2"/>
  <c r="D27" s="1"/>
  <c r="B29"/>
  <c r="B36" s="1"/>
  <c r="D28" i="5" l="1"/>
</calcChain>
</file>

<file path=xl/sharedStrings.xml><?xml version="1.0" encoding="utf-8"?>
<sst xmlns="http://schemas.openxmlformats.org/spreadsheetml/2006/main" count="458" uniqueCount="208">
  <si>
    <t>收支预算总表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</si>
  <si>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</si>
  <si>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</si>
  <si>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</si>
  <si>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</si>
  <si>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</si>
  <si>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</si>
  <si>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</si>
  <si>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</si>
  <si>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</si>
  <si>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</si>
  <si>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</si>
  <si>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</si>
  <si>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</si>
  <si>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</si>
  <si>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</si>
  <si>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</si>
  <si>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</si>
  <si>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</si>
  <si>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</si>
  <si>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</si>
  <si>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</si>
  <si>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</si>
  <si>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</si>
  <si>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</si>
  <si>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</si>
  <si>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</si>
  <si>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</si>
  <si>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</si>
  <si>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</si>
  <si>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</si>
  <si>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</si>
  <si>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</si>
  <si>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</si>
  <si>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</si>
  <si>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</si>
  <si>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</si>
  <si>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</si>
  <si>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</si>
  <si>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</si>
  <si>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</si>
  <si>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</si>
  <si>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</si>
  <si>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</si>
  <si>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</si>
  <si>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</si>
  <si>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</si>
  <si>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</si>
  <si>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</si>
  <si>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</si>
  <si>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</si>
  <si>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</si>
  <si>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</si>
  <si>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</si>
  <si>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</si>
  <si>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事业收入
（不含教育收费）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</si>
  <si>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</si>
  <si>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</si>
  <si>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</si>
  <si>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</si>
  <si>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</si>
  <si>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</si>
  <si>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</si>
  <si>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合　计</t>
  </si>
  <si>
    <t>208</t>
  </si>
  <si>
    <t>社会保障和就业支出</t>
  </si>
  <si>
    <t>05</t>
  </si>
  <si>
    <t>行政事业单位养老支出</t>
  </si>
  <si>
    <t>机关事业单位基本养老保险缴费支出</t>
  </si>
  <si>
    <t>06</t>
  </si>
  <si>
    <t>机关事业单位职业年金缴费支出</t>
  </si>
  <si>
    <t>210</t>
  </si>
  <si>
    <t>卫生健康支出</t>
  </si>
  <si>
    <t>12</t>
  </si>
  <si>
    <t>财政对基本医疗保险基金的补助</t>
  </si>
  <si>
    <t>02</t>
  </si>
  <si>
    <t>财政对城乡居民基本医疗保险基金的补助</t>
  </si>
  <si>
    <t>99</t>
  </si>
  <si>
    <t>财政对其他基本医疗保险基金的补助</t>
  </si>
  <si>
    <t>13</t>
  </si>
  <si>
    <t>医疗救助</t>
  </si>
  <si>
    <t>01</t>
  </si>
  <si>
    <t>城乡医疗救助</t>
  </si>
  <si>
    <t>15</t>
  </si>
  <si>
    <t>医疗保障管理事务</t>
  </si>
  <si>
    <t>行政运行</t>
  </si>
  <si>
    <t>一般行政管理事务</t>
  </si>
  <si>
    <t>医疗保障政策管理</t>
  </si>
  <si>
    <t>医疗保障经办事务</t>
  </si>
  <si>
    <t>其他医疗保障管理事务支出</t>
  </si>
  <si>
    <t>221</t>
  </si>
  <si>
    <t>住房保障支出</t>
  </si>
  <si>
    <t>住房改革支出</t>
  </si>
  <si>
    <t>住房公积金</t>
  </si>
  <si>
    <t>支出预算总表</t>
  </si>
  <si>
    <t>总计</t>
  </si>
  <si>
    <t>基本支出</t>
  </si>
  <si>
    <t>项目支出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</si>
  <si>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</si>
  <si>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</si>
  <si>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</si>
  <si>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</si>
  <si>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</si>
  <si>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</si>
  <si>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</si>
  <si>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</si>
  <si>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</si>
  <si>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</si>
  <si>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</si>
  <si>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一般公共预算支出表</t>
  </si>
  <si>
    <t>小  计</t>
  </si>
  <si>
    <t>人员支出</t>
  </si>
  <si>
    <t>日常公用支出</t>
  </si>
  <si>
    <t>一般公共预算基本支出预算表</t>
  </si>
  <si>
    <t>部门预算支出经济分类科目名称</t>
  </si>
  <si>
    <t>政府预算支出经济分类科目名称</t>
  </si>
  <si>
    <t>基本支出预算</t>
  </si>
  <si>
    <t>1753.62</t>
  </si>
  <si>
    <t>120.36</t>
  </si>
  <si>
    <t>301</t>
  </si>
  <si>
    <t>工资福利支出</t>
  </si>
  <si>
    <t>501</t>
  </si>
  <si>
    <t>机关工资福利支出</t>
  </si>
  <si>
    <t>1752.47</t>
  </si>
  <si>
    <t>37.11</t>
  </si>
  <si>
    <t>　基本工资</t>
  </si>
  <si>
    <t>　工资奖金津补贴</t>
  </si>
  <si>
    <t>344.67</t>
  </si>
  <si>
    <t>　津贴补贴</t>
  </si>
  <si>
    <t>353.07</t>
  </si>
  <si>
    <t>03</t>
  </si>
  <si>
    <t>　奖金</t>
  </si>
  <si>
    <t>6.63</t>
  </si>
  <si>
    <t>3.50</t>
  </si>
  <si>
    <t>　伙食补助费</t>
  </si>
  <si>
    <t>　其他工资福利支出</t>
  </si>
  <si>
    <t>33.61</t>
  </si>
  <si>
    <t>07</t>
  </si>
  <si>
    <t>　绩效工资</t>
  </si>
  <si>
    <t>526.19</t>
  </si>
  <si>
    <t>08</t>
  </si>
  <si>
    <t>　机关事业单位基本养老保险缴费</t>
  </si>
  <si>
    <t>　社会保障缴费</t>
  </si>
  <si>
    <t>165.17</t>
  </si>
  <si>
    <t>09</t>
  </si>
  <si>
    <t>　职业年金缴费</t>
  </si>
  <si>
    <t>83.45</t>
  </si>
  <si>
    <t>10</t>
  </si>
  <si>
    <t>　职工基本医疗保险缴费</t>
  </si>
  <si>
    <t>96.66</t>
  </si>
  <si>
    <t>　其他社会保障缴费</t>
  </si>
  <si>
    <t>7.82</t>
  </si>
  <si>
    <t>　住房公积金</t>
  </si>
  <si>
    <t>168.81</t>
  </si>
  <si>
    <t>302</t>
  </si>
  <si>
    <t>商品和服务支出</t>
  </si>
  <si>
    <t>502</t>
  </si>
  <si>
    <t>机关商品和服务支出</t>
  </si>
  <si>
    <t>81.25</t>
  </si>
  <si>
    <t>　办公费</t>
  </si>
  <si>
    <t>　办公经费</t>
  </si>
  <si>
    <t>16.00</t>
  </si>
  <si>
    <t>11</t>
  </si>
  <si>
    <t>　差旅费</t>
  </si>
  <si>
    <t>3.00</t>
  </si>
  <si>
    <t>28</t>
  </si>
  <si>
    <t>　工会经费</t>
  </si>
  <si>
    <t>14.21</t>
  </si>
  <si>
    <t>39</t>
  </si>
  <si>
    <t>　其他交通费用</t>
  </si>
  <si>
    <t>32.95</t>
  </si>
  <si>
    <t>　其他商品和服务支出</t>
  </si>
  <si>
    <t>15.09</t>
  </si>
  <si>
    <t>303</t>
  </si>
  <si>
    <t>对个人和家庭的补助</t>
  </si>
  <si>
    <t>509</t>
  </si>
  <si>
    <t>1.16</t>
  </si>
  <si>
    <t>2.00</t>
  </si>
  <si>
    <t>　医疗费补助</t>
  </si>
  <si>
    <t>　社会福利和救助</t>
  </si>
  <si>
    <t>　其他对个人和家庭的补助</t>
  </si>
  <si>
    <t>政府性基金预算支出表</t>
  </si>
  <si>
    <t>预算年度：2025</t>
  </si>
  <si>
    <t>金额单位：万元</t>
  </si>
  <si>
    <t>序号</t>
  </si>
  <si>
    <t>资金性质</t>
  </si>
  <si>
    <t>一般公共预算财政拨款</t>
  </si>
  <si>
    <t>政府性基金财政拨款</t>
  </si>
  <si>
    <t>国有资本经营预算财政拨款</t>
  </si>
  <si>
    <t>栏次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</si>
  <si>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</si>
  <si>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</si>
  <si>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</si>
  <si>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</si>
  <si>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</si>
  <si>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</si>
  <si>
    <t>财政专户
管理资金</t>
    <phoneticPr fontId="16" type="noConversion"/>
  </si>
  <si>
    <t>国有资本
经营预算</t>
    <phoneticPr fontId="16" type="noConversion"/>
  </si>
  <si>
    <t>政府性
基金预算</t>
    <phoneticPr fontId="16" type="noConversion"/>
  </si>
  <si>
    <t>事业单位
经营收入</t>
    <phoneticPr fontId="16" type="noConversion"/>
  </si>
  <si>
    <t>上级补助
收入</t>
    <phoneticPr fontId="16" type="noConversion"/>
  </si>
  <si>
    <t>附属单位
上缴收入</t>
    <phoneticPr fontId="16" type="noConversion"/>
  </si>
  <si>
    <t>使用非财政
拨款结余</t>
    <phoneticPr fontId="16" type="noConversion"/>
  </si>
  <si>
    <t>单位预算批复表</t>
    <phoneticPr fontId="16" type="noConversion"/>
  </si>
  <si>
    <t>单位预算财政拨款“三公”经费支出表</t>
    <phoneticPr fontId="16" type="noConversion"/>
  </si>
  <si>
    <t>预算单位编码及名称：[270001]青岛市黄岛区医疗保障局本级</t>
    <phoneticPr fontId="16" type="noConversion"/>
  </si>
  <si>
    <t>单位：青岛市黄岛区医疗保障局本级</t>
    <phoneticPr fontId="16" type="noConversion"/>
  </si>
  <si>
    <t>二〇二五年三月</t>
    <phoneticPr fontId="16" type="noConversion"/>
  </si>
</sst>
</file>

<file path=xl/styles.xml><?xml version="1.0" encoding="utf-8"?>
<styleSheet xmlns="http://schemas.openxmlformats.org/spreadsheetml/2006/main">
  <numFmts count="4">
    <numFmt numFmtId="176" formatCode="#,##0.00_ ;\-#,##0.00;;"/>
    <numFmt numFmtId="177" formatCode="\ #,##0.00;\ \-#,##0.00;\ &quot;&quot;??;@"/>
    <numFmt numFmtId="178" formatCode="\ #,##0.00_ ;\-#,##0.00;;"/>
    <numFmt numFmtId="179" formatCode="#,##0.00;\-#,##0.00;&quot;&quot;??;@"/>
  </numFmts>
  <fonts count="23">
    <font>
      <sz val="11"/>
      <color rgb="FF000000"/>
      <name val="宋体"/>
      <scheme val="minor"/>
    </font>
    <font>
      <sz val="11"/>
      <color indexed="0"/>
      <name val="Calibri"/>
      <family val="2"/>
    </font>
    <font>
      <u/>
      <sz val="11"/>
      <color rgb="FF0000F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name val="Arial"/>
      <family val="2"/>
    </font>
    <font>
      <sz val="13"/>
      <name val="Arial"/>
      <family val="2"/>
    </font>
    <font>
      <sz val="28"/>
      <name val="黑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name val="Calibri"/>
      <family val="2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36"/>
      <name val="方正小标宋简体"/>
      <family val="4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</font>
    <font>
      <b/>
      <sz val="11"/>
      <name val="黑体"/>
      <family val="3"/>
      <charset val="134"/>
    </font>
    <font>
      <sz val="11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00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top"/>
    </xf>
    <xf numFmtId="0" fontId="2" fillId="0" borderId="0">
      <alignment vertical="top"/>
    </xf>
    <xf numFmtId="0" fontId="3" fillId="0" borderId="0">
      <alignment vertical="top"/>
    </xf>
    <xf numFmtId="0" fontId="15" fillId="0" borderId="0">
      <alignment vertical="top"/>
    </xf>
  </cellStyleXfs>
  <cellXfs count="111">
    <xf numFmtId="0" fontId="0" fillId="0" borderId="0" xfId="0" applyFont="1">
      <alignment vertical="top"/>
    </xf>
    <xf numFmtId="0" fontId="0" fillId="0" borderId="0" xfId="0" applyFont="1">
      <alignment vertical="top"/>
    </xf>
    <xf numFmtId="0" fontId="4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10" fillId="0" borderId="0" xfId="0" applyFont="1">
      <alignment vertical="top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2" fillId="0" borderId="0" xfId="0" applyFont="1">
      <alignment vertical="top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0" fillId="3" borderId="5" xfId="0" applyNumberFormat="1" applyFont="1" applyFill="1" applyBorder="1" applyAlignment="1">
      <alignment horizontal="left" vertical="center"/>
    </xf>
    <xf numFmtId="177" fontId="10" fillId="0" borderId="5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177" fontId="10" fillId="0" borderId="5" xfId="0" applyNumberFormat="1" applyFont="1" applyBorder="1" applyAlignment="1">
      <alignment horizontal="right" vertical="center"/>
    </xf>
    <xf numFmtId="177" fontId="10" fillId="0" borderId="5" xfId="0" applyNumberFormat="1" applyFont="1" applyBorder="1" applyAlignment="1">
      <alignment horizontal="right" vertical="center"/>
    </xf>
    <xf numFmtId="49" fontId="12" fillId="0" borderId="5" xfId="0" applyNumberFormat="1" applyFont="1" applyBorder="1" applyAlignment="1">
      <alignment horizontal="center" vertical="center"/>
    </xf>
    <xf numFmtId="0" fontId="1" fillId="0" borderId="5" xfId="0" applyFont="1" applyBorder="1">
      <alignment vertical="top"/>
    </xf>
    <xf numFmtId="49" fontId="10" fillId="0" borderId="5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center" vertical="center"/>
    </xf>
    <xf numFmtId="177" fontId="10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left" vertical="center"/>
    </xf>
    <xf numFmtId="178" fontId="10" fillId="0" borderId="5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49" fontId="10" fillId="0" borderId="5" xfId="0" applyNumberFormat="1" applyFont="1" applyBorder="1" applyAlignment="1">
      <alignment horizontal="center" vertical="center"/>
    </xf>
    <xf numFmtId="178" fontId="10" fillId="0" borderId="5" xfId="0" applyNumberFormat="1" applyFont="1" applyBorder="1" applyAlignment="1">
      <alignment horizontal="right" vertical="center" wrapText="1"/>
    </xf>
    <xf numFmtId="176" fontId="10" fillId="0" borderId="5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top" wrapText="1"/>
    </xf>
    <xf numFmtId="0" fontId="5" fillId="0" borderId="1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vertical="center"/>
    </xf>
    <xf numFmtId="177" fontId="5" fillId="0" borderId="5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left" vertical="center"/>
    </xf>
    <xf numFmtId="177" fontId="5" fillId="0" borderId="5" xfId="0" applyNumberFormat="1" applyFont="1" applyBorder="1" applyAlignment="1">
      <alignment horizontal="right" vertical="center" wrapText="1"/>
    </xf>
    <xf numFmtId="0" fontId="6" fillId="0" borderId="5" xfId="0" applyNumberFormat="1" applyFont="1" applyBorder="1" applyAlignment="1"/>
    <xf numFmtId="177" fontId="5" fillId="0" borderId="2" xfId="0" applyNumberFormat="1" applyFont="1" applyBorder="1" applyAlignment="1"/>
    <xf numFmtId="176" fontId="5" fillId="0" borderId="2" xfId="0" applyNumberFormat="1" applyFont="1" applyBorder="1" applyAlignment="1"/>
    <xf numFmtId="176" fontId="5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0" fillId="0" borderId="5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179" fontId="10" fillId="0" borderId="5" xfId="0" applyNumberFormat="1" applyFont="1" applyBorder="1" applyAlignment="1">
      <alignment horizontal="right" vertical="center"/>
    </xf>
    <xf numFmtId="179" fontId="10" fillId="0" borderId="5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0" fontId="1" fillId="0" borderId="0" xfId="3" applyFont="1">
      <alignment vertical="top"/>
    </xf>
    <xf numFmtId="0" fontId="18" fillId="0" borderId="0" xfId="3" applyFont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5" fillId="0" borderId="0" xfId="3" applyFont="1">
      <alignment vertical="top"/>
    </xf>
    <xf numFmtId="0" fontId="18" fillId="0" borderId="9" xfId="3" applyFont="1" applyBorder="1" applyAlignment="1">
      <alignment horizontal="right" vertical="center"/>
    </xf>
    <xf numFmtId="0" fontId="18" fillId="0" borderId="10" xfId="3" applyFont="1" applyBorder="1" applyAlignment="1">
      <alignment horizontal="right" vertical="center"/>
    </xf>
    <xf numFmtId="0" fontId="18" fillId="0" borderId="5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/>
    </xf>
    <xf numFmtId="0" fontId="22" fillId="0" borderId="5" xfId="3" applyFont="1" applyBorder="1" applyAlignment="1">
      <alignment horizontal="right" vertical="center"/>
    </xf>
    <xf numFmtId="0" fontId="22" fillId="0" borderId="0" xfId="3" applyFont="1" applyAlignment="1">
      <alignment horizontal="center" vertical="center"/>
    </xf>
    <xf numFmtId="0" fontId="22" fillId="0" borderId="5" xfId="3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top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>
      <alignment vertical="top"/>
    </xf>
    <xf numFmtId="0" fontId="10" fillId="4" borderId="0" xfId="0" applyFont="1" applyFill="1" applyAlignment="1">
      <alignment horizontal="left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0" fillId="0" borderId="5" xfId="0" applyFont="1" applyBorder="1" applyAlignment="1">
      <alignment vertical="center"/>
    </xf>
    <xf numFmtId="0" fontId="5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left" vertical="center"/>
    </xf>
    <xf numFmtId="0" fontId="13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20" fillId="0" borderId="5" xfId="3" applyFont="1" applyBorder="1" applyAlignment="1">
      <alignment horizontal="center" vertical="center"/>
    </xf>
    <xf numFmtId="0" fontId="18" fillId="0" borderId="8" xfId="3" applyFont="1" applyBorder="1" applyAlignment="1">
      <alignment horizontal="left" vertical="center"/>
    </xf>
    <xf numFmtId="0" fontId="18" fillId="0" borderId="9" xfId="3" applyFont="1" applyBorder="1" applyAlignment="1">
      <alignment horizontal="left" vertical="center"/>
    </xf>
    <xf numFmtId="0" fontId="18" fillId="0" borderId="5" xfId="3" applyFont="1" applyBorder="1" applyAlignment="1">
      <alignment horizontal="center" vertical="center"/>
    </xf>
  </cellXfs>
  <cellStyles count="4">
    <cellStyle name="常规" xfId="0" builtinId="0"/>
    <cellStyle name="常规 2" xfId="3"/>
    <cellStyle name="超链接" xfId="1"/>
    <cellStyle name="已访问的超链接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tabSelected="1" workbookViewId="0">
      <selection activeCell="O10" sqref="O10"/>
    </sheetView>
  </sheetViews>
  <sheetFormatPr defaultColWidth="8.875" defaultRowHeight="15" customHeight="1"/>
  <cols>
    <col min="1" max="16384" width="8.875" style="1"/>
  </cols>
  <sheetData>
    <row r="1" spans="1:16" ht="25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25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"/>
    </row>
    <row r="3" spans="1:16" ht="25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"/>
    </row>
    <row r="4" spans="1:16" ht="25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3"/>
    </row>
    <row r="5" spans="1:16" ht="25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3"/>
    </row>
    <row r="6" spans="1:16" ht="46.5" customHeight="1">
      <c r="A6" s="72" t="s">
        <v>203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6" ht="25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3"/>
    </row>
    <row r="8" spans="1:16" ht="25.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3"/>
    </row>
    <row r="9" spans="1:16" ht="25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3"/>
    </row>
    <row r="10" spans="1:16" ht="25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"/>
    </row>
    <row r="11" spans="1:16" ht="30" customHeight="1">
      <c r="A11" s="4"/>
      <c r="B11" s="4"/>
      <c r="C11" s="4"/>
      <c r="D11" s="4"/>
      <c r="E11" s="4"/>
      <c r="F11" s="4"/>
      <c r="G11" s="73" t="s">
        <v>207</v>
      </c>
      <c r="H11" s="73"/>
      <c r="I11" s="73"/>
      <c r="J11" s="73"/>
      <c r="K11" s="4"/>
      <c r="L11" s="4"/>
      <c r="M11" s="4"/>
      <c r="N11" s="4"/>
      <c r="O11" s="4"/>
      <c r="P11" s="3"/>
    </row>
    <row r="12" spans="1:16" ht="25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3"/>
    </row>
    <row r="13" spans="1:16" ht="25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3"/>
    </row>
    <row r="14" spans="1:16" ht="25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3"/>
    </row>
    <row r="15" spans="1:16" ht="25.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3"/>
    </row>
    <row r="16" spans="1:16" ht="25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3"/>
    </row>
    <row r="17" spans="1:16" ht="25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3"/>
    </row>
    <row r="18" spans="1:16" ht="25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3"/>
    </row>
    <row r="19" spans="1:16" ht="25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3"/>
    </row>
  </sheetData>
  <mergeCells count="2">
    <mergeCell ref="A6:P6"/>
    <mergeCell ref="G11:J11"/>
  </mergeCells>
  <phoneticPr fontId="16" type="noConversion"/>
  <pageMargins left="0.70866141732283472" right="0.70866141732283472" top="0.74803149606299213" bottom="0.87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pane ySplit="4" topLeftCell="A5" activePane="bottomLeft" state="frozen"/>
      <selection pane="bottomLeft" activeCell="A2" sqref="A2:C2"/>
    </sheetView>
  </sheetViews>
  <sheetFormatPr defaultColWidth="8.875" defaultRowHeight="15" customHeight="1"/>
  <cols>
    <col min="1" max="1" width="30.625" customWidth="1"/>
    <col min="2" max="2" width="18.625" customWidth="1"/>
    <col min="3" max="3" width="34.25" customWidth="1"/>
    <col min="4" max="4" width="18.625" customWidth="1"/>
  </cols>
  <sheetData>
    <row r="1" spans="1:4" s="6" customFormat="1" ht="40.5" customHeight="1">
      <c r="A1" s="74" t="s">
        <v>0</v>
      </c>
      <c r="B1" s="75"/>
      <c r="C1" s="75"/>
      <c r="D1" s="75"/>
    </row>
    <row r="2" spans="1:4" s="5" customFormat="1" ht="21" customHeight="1">
      <c r="A2" s="78" t="s">
        <v>206</v>
      </c>
      <c r="B2" s="78"/>
      <c r="C2" s="79"/>
      <c r="D2" s="8" t="s">
        <v>1</v>
      </c>
    </row>
    <row r="3" spans="1:4" s="9" customFormat="1" ht="21" customHeight="1">
      <c r="A3" s="76" t="s">
        <v>2</v>
      </c>
      <c r="B3" s="77"/>
      <c r="C3" s="76" t="s">
        <v>3</v>
      </c>
      <c r="D3" s="77"/>
    </row>
    <row r="4" spans="1:4" s="11" customFormat="1" ht="21" customHeight="1">
      <c r="A4" s="10" t="s">
        <v>4</v>
      </c>
      <c r="B4" s="10" t="s">
        <v>5</v>
      </c>
      <c r="C4" s="10" t="s">
        <v>4</v>
      </c>
      <c r="D4" s="10" t="s">
        <v>5</v>
      </c>
    </row>
    <row r="5" spans="1:4" ht="21" customHeight="1">
      <c r="A5" s="12" t="s">
        <v>6</v>
      </c>
      <c r="B5" s="13">
        <v>44548.873076000003</v>
      </c>
      <c r="C5" s="14" t="s">
        <v>7</v>
      </c>
      <c r="D5" s="13"/>
    </row>
    <row r="6" spans="1:4" s="5" customFormat="1" ht="21" customHeight="1">
      <c r="A6" s="15" t="s">
        <v>8</v>
      </c>
      <c r="B6" s="13">
        <v>44548.873076000003</v>
      </c>
      <c r="C6" s="14" t="s">
        <v>9</v>
      </c>
      <c r="D6" s="13"/>
    </row>
    <row r="7" spans="1:4" s="5" customFormat="1" ht="21" customHeight="1">
      <c r="A7" s="15" t="s">
        <v>10</v>
      </c>
      <c r="B7" s="13"/>
      <c r="C7" s="14" t="s">
        <v>11</v>
      </c>
      <c r="D7" s="13"/>
    </row>
    <row r="8" spans="1:4" s="5" customFormat="1" ht="21" customHeight="1">
      <c r="A8" s="15" t="s">
        <v>12</v>
      </c>
      <c r="B8" s="13"/>
      <c r="C8" s="14" t="s">
        <v>13</v>
      </c>
      <c r="D8" s="13"/>
    </row>
    <row r="9" spans="1:4" s="5" customFormat="1" ht="21" customHeight="1">
      <c r="A9" s="15" t="s">
        <v>14</v>
      </c>
      <c r="B9" s="13"/>
      <c r="C9" s="14" t="s">
        <v>15</v>
      </c>
      <c r="D9" s="13"/>
    </row>
    <row r="10" spans="1:4" s="5" customFormat="1" ht="21" customHeight="1">
      <c r="A10" s="15" t="s">
        <v>16</v>
      </c>
      <c r="B10" s="13"/>
      <c r="C10" s="14" t="s">
        <v>17</v>
      </c>
      <c r="D10" s="13"/>
    </row>
    <row r="11" spans="1:4" s="5" customFormat="1" ht="21" customHeight="1">
      <c r="A11" s="15" t="s">
        <v>18</v>
      </c>
      <c r="B11" s="13"/>
      <c r="C11" s="14" t="s">
        <v>19</v>
      </c>
      <c r="D11" s="13"/>
    </row>
    <row r="12" spans="1:4" s="5" customFormat="1" ht="21" customHeight="1">
      <c r="A12" s="15" t="s">
        <v>20</v>
      </c>
      <c r="B12" s="13"/>
      <c r="C12" s="14" t="s">
        <v>21</v>
      </c>
      <c r="D12" s="13">
        <v>248.61907199999999</v>
      </c>
    </row>
    <row r="13" spans="1:4" s="5" customFormat="1" ht="21" customHeight="1">
      <c r="A13" s="15"/>
      <c r="B13" s="13"/>
      <c r="C13" s="14" t="s">
        <v>22</v>
      </c>
      <c r="D13" s="13">
        <v>44131.440404000001</v>
      </c>
    </row>
    <row r="14" spans="1:4" s="5" customFormat="1" ht="21" customHeight="1">
      <c r="A14" s="15"/>
      <c r="B14" s="13"/>
      <c r="C14" s="14" t="s">
        <v>23</v>
      </c>
      <c r="D14" s="13"/>
    </row>
    <row r="15" spans="1:4" s="5" customFormat="1" ht="21" customHeight="1">
      <c r="A15" s="15"/>
      <c r="B15" s="16"/>
      <c r="C15" s="14" t="s">
        <v>24</v>
      </c>
      <c r="D15" s="13"/>
    </row>
    <row r="16" spans="1:4" s="5" customFormat="1" ht="21" customHeight="1">
      <c r="A16" s="15"/>
      <c r="B16" s="16"/>
      <c r="C16" s="14" t="s">
        <v>25</v>
      </c>
      <c r="D16" s="13"/>
    </row>
    <row r="17" spans="1:4" s="5" customFormat="1" ht="21" customHeight="1">
      <c r="A17" s="15"/>
      <c r="B17" s="16"/>
      <c r="C17" s="14" t="s">
        <v>26</v>
      </c>
      <c r="D17" s="13"/>
    </row>
    <row r="18" spans="1:4" s="5" customFormat="1" ht="21" customHeight="1">
      <c r="A18" s="15"/>
      <c r="B18" s="16"/>
      <c r="C18" s="14" t="s">
        <v>27</v>
      </c>
      <c r="D18" s="13"/>
    </row>
    <row r="19" spans="1:4" s="5" customFormat="1" ht="21" customHeight="1">
      <c r="A19" s="15"/>
      <c r="B19" s="16"/>
      <c r="C19" s="14" t="s">
        <v>28</v>
      </c>
      <c r="D19" s="13"/>
    </row>
    <row r="20" spans="1:4" s="5" customFormat="1" ht="21" customHeight="1">
      <c r="A20" s="15"/>
      <c r="B20" s="16"/>
      <c r="C20" s="14" t="s">
        <v>29</v>
      </c>
      <c r="D20" s="13"/>
    </row>
    <row r="21" spans="1:4" s="5" customFormat="1" ht="21" customHeight="1">
      <c r="A21" s="15"/>
      <c r="B21" s="16"/>
      <c r="C21" s="14" t="s">
        <v>30</v>
      </c>
      <c r="D21" s="13"/>
    </row>
    <row r="22" spans="1:4" s="5" customFormat="1" ht="21" customHeight="1">
      <c r="A22" s="15"/>
      <c r="B22" s="16"/>
      <c r="C22" s="14" t="s">
        <v>31</v>
      </c>
      <c r="D22" s="13"/>
    </row>
    <row r="23" spans="1:4" s="5" customFormat="1" ht="21" customHeight="1">
      <c r="A23" s="15"/>
      <c r="B23" s="16"/>
      <c r="C23" s="14" t="s">
        <v>32</v>
      </c>
      <c r="D23" s="13">
        <v>168.81360000000001</v>
      </c>
    </row>
    <row r="24" spans="1:4" s="5" customFormat="1" ht="21" customHeight="1">
      <c r="A24" s="15"/>
      <c r="B24" s="16"/>
      <c r="C24" s="14" t="s">
        <v>33</v>
      </c>
      <c r="D24" s="13"/>
    </row>
    <row r="25" spans="1:4" s="5" customFormat="1" ht="21" customHeight="1">
      <c r="A25" s="15"/>
      <c r="B25" s="16"/>
      <c r="C25" s="14" t="s">
        <v>34</v>
      </c>
      <c r="D25" s="13"/>
    </row>
    <row r="26" spans="1:4" s="5" customFormat="1" ht="21" customHeight="1">
      <c r="A26" s="15"/>
      <c r="B26" s="16"/>
      <c r="C26" s="14" t="s">
        <v>35</v>
      </c>
      <c r="D26" s="13"/>
    </row>
    <row r="27" spans="1:4" s="5" customFormat="1" ht="21" customHeight="1">
      <c r="A27" s="15"/>
      <c r="B27" s="16"/>
      <c r="C27" s="14" t="s">
        <v>36</v>
      </c>
      <c r="D27" s="17">
        <f>ROUND(D29-SUM(D5:D26),2)</f>
        <v>0</v>
      </c>
    </row>
    <row r="28" spans="1:4" s="5" customFormat="1" ht="21" customHeight="1">
      <c r="A28" s="15"/>
      <c r="B28" s="16"/>
      <c r="C28" s="14"/>
      <c r="D28" s="16"/>
    </row>
    <row r="29" spans="1:4" s="5" customFormat="1" ht="21" customHeight="1">
      <c r="A29" s="18" t="s">
        <v>37</v>
      </c>
      <c r="B29" s="16">
        <f>B5+B9+B10+B11+B12+B13+B14</f>
        <v>44548.873076000003</v>
      </c>
      <c r="C29" s="10" t="s">
        <v>38</v>
      </c>
      <c r="D29" s="13">
        <f>D36-D34</f>
        <v>44548.873076000003</v>
      </c>
    </row>
    <row r="30" spans="1:4" ht="21" customHeight="1">
      <c r="A30" s="19"/>
      <c r="B30" s="19"/>
      <c r="C30" s="19"/>
      <c r="D30" s="19"/>
    </row>
    <row r="31" spans="1:4" ht="21" customHeight="1">
      <c r="A31" s="15" t="s">
        <v>39</v>
      </c>
      <c r="B31" s="13"/>
      <c r="C31" s="19"/>
      <c r="D31" s="19"/>
    </row>
    <row r="32" spans="1:4" ht="21" customHeight="1">
      <c r="A32" s="15" t="s">
        <v>40</v>
      </c>
      <c r="B32" s="13"/>
      <c r="C32" s="14" t="s">
        <v>41</v>
      </c>
      <c r="D32" s="19"/>
    </row>
    <row r="33" spans="1:4" s="5" customFormat="1" ht="21" customHeight="1">
      <c r="A33" s="15" t="s">
        <v>42</v>
      </c>
      <c r="B33" s="13"/>
      <c r="C33" s="14" t="s">
        <v>43</v>
      </c>
      <c r="D33" s="16"/>
    </row>
    <row r="34" spans="1:4" s="5" customFormat="1" ht="21" customHeight="1">
      <c r="A34" s="15" t="s">
        <v>44</v>
      </c>
      <c r="B34" s="13"/>
      <c r="C34" s="14" t="s">
        <v>45</v>
      </c>
      <c r="D34" s="13"/>
    </row>
    <row r="35" spans="1:4" s="5" customFormat="1" ht="21" customHeight="1">
      <c r="A35" s="15"/>
      <c r="B35" s="16"/>
      <c r="C35" s="20"/>
      <c r="D35" s="16"/>
    </row>
    <row r="36" spans="1:4" s="5" customFormat="1" ht="21" customHeight="1">
      <c r="A36" s="21" t="s">
        <v>46</v>
      </c>
      <c r="B36" s="22">
        <f>SUM(B29:B34)</f>
        <v>44548.873076000003</v>
      </c>
      <c r="C36" s="23" t="s">
        <v>47</v>
      </c>
      <c r="D36" s="13">
        <v>44548.873076000003</v>
      </c>
    </row>
  </sheetData>
  <mergeCells count="4">
    <mergeCell ref="A1:D1"/>
    <mergeCell ref="A3:B3"/>
    <mergeCell ref="C3:D3"/>
    <mergeCell ref="A2:C2"/>
  </mergeCells>
  <phoneticPr fontId="16" type="noConversion"/>
  <pageMargins left="0.15748031496062992" right="0.15748031496062992" top="0.15748031496062992" bottom="0.15748031496062992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26"/>
  <sheetViews>
    <sheetView topLeftCell="C1" workbookViewId="0">
      <pane ySplit="6" topLeftCell="A7" activePane="bottomLeft" state="frozen"/>
      <selection pane="bottomLeft" activeCell="G10" sqref="G10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25.875" customWidth="1"/>
    <col min="7" max="9" width="14.25" customWidth="1"/>
    <col min="10" max="10" width="8.75" customWidth="1"/>
    <col min="11" max="11" width="9.375" customWidth="1"/>
    <col min="12" max="12" width="9" customWidth="1"/>
    <col min="13" max="13" width="9.75" customWidth="1"/>
    <col min="14" max="14" width="8.5" customWidth="1"/>
    <col min="15" max="15" width="8.125" customWidth="1"/>
    <col min="16" max="16" width="7.25" customWidth="1"/>
    <col min="17" max="17" width="8" customWidth="1"/>
    <col min="18" max="18" width="8.25" customWidth="1"/>
    <col min="19" max="19" width="10.5" customWidth="1"/>
  </cols>
  <sheetData>
    <row r="1" spans="1:19" s="24" customFormat="1" ht="40.5" customHeight="1">
      <c r="A1" s="25"/>
      <c r="C1" s="74" t="s">
        <v>48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4"/>
      <c r="Q1" s="74"/>
      <c r="R1" s="75"/>
      <c r="S1" s="75"/>
    </row>
    <row r="2" spans="1:19" ht="21" customHeight="1">
      <c r="A2" s="78" t="s">
        <v>206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82"/>
      <c r="Q2" s="82"/>
      <c r="R2" s="78"/>
      <c r="S2" s="78"/>
    </row>
    <row r="3" spans="1:19" s="26" customFormat="1" ht="21" customHeight="1">
      <c r="A3" s="80" t="s">
        <v>49</v>
      </c>
      <c r="B3" s="80" t="s">
        <v>50</v>
      </c>
      <c r="C3" s="85" t="s">
        <v>51</v>
      </c>
      <c r="D3" s="85"/>
      <c r="E3" s="85"/>
      <c r="F3" s="85" t="s">
        <v>52</v>
      </c>
      <c r="G3" s="85" t="s">
        <v>53</v>
      </c>
      <c r="H3" s="85" t="s">
        <v>54</v>
      </c>
      <c r="I3" s="85"/>
      <c r="J3" s="85"/>
      <c r="K3" s="85"/>
      <c r="L3" s="84" t="s">
        <v>196</v>
      </c>
      <c r="M3" s="84" t="s">
        <v>55</v>
      </c>
      <c r="N3" s="84" t="s">
        <v>199</v>
      </c>
      <c r="O3" s="84" t="s">
        <v>56</v>
      </c>
      <c r="P3" s="84" t="s">
        <v>200</v>
      </c>
      <c r="Q3" s="84" t="s">
        <v>201</v>
      </c>
      <c r="R3" s="84" t="s">
        <v>202</v>
      </c>
      <c r="S3" s="83" t="s">
        <v>44</v>
      </c>
    </row>
    <row r="4" spans="1:19" s="26" customFormat="1" ht="21" customHeight="1">
      <c r="A4" s="81"/>
      <c r="B4" s="81"/>
      <c r="C4" s="85" t="s">
        <v>57</v>
      </c>
      <c r="D4" s="85" t="s">
        <v>58</v>
      </c>
      <c r="E4" s="85" t="s">
        <v>59</v>
      </c>
      <c r="F4" s="85"/>
      <c r="G4" s="85"/>
      <c r="H4" s="85" t="s">
        <v>60</v>
      </c>
      <c r="I4" s="84" t="s">
        <v>61</v>
      </c>
      <c r="J4" s="84" t="s">
        <v>198</v>
      </c>
      <c r="K4" s="84" t="s">
        <v>197</v>
      </c>
      <c r="L4" s="84"/>
      <c r="M4" s="84"/>
      <c r="N4" s="84"/>
      <c r="O4" s="84"/>
      <c r="P4" s="84"/>
      <c r="Q4" s="84"/>
      <c r="R4" s="84"/>
      <c r="S4" s="84"/>
    </row>
    <row r="5" spans="1:19" s="26" customFormat="1" ht="21" customHeight="1">
      <c r="A5" s="81"/>
      <c r="B5" s="81"/>
      <c r="C5" s="85"/>
      <c r="D5" s="85"/>
      <c r="E5" s="85"/>
      <c r="F5" s="85"/>
      <c r="G5" s="85"/>
      <c r="H5" s="85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</row>
    <row r="6" spans="1:19" s="26" customFormat="1" ht="21" customHeight="1">
      <c r="A6" s="81"/>
      <c r="B6" s="81"/>
      <c r="C6" s="85"/>
      <c r="D6" s="85"/>
      <c r="E6" s="85"/>
      <c r="F6" s="85"/>
      <c r="G6" s="85"/>
      <c r="H6" s="85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</row>
    <row r="7" spans="1:19" s="5" customFormat="1" ht="21" customHeight="1">
      <c r="A7" s="28"/>
      <c r="B7" s="28"/>
      <c r="C7" s="29"/>
      <c r="D7" s="29"/>
      <c r="E7" s="29"/>
      <c r="F7" s="30" t="s">
        <v>63</v>
      </c>
      <c r="G7" s="31">
        <f t="shared" ref="G7:G26" si="0">H7+SUM(L7:S7)</f>
        <v>44548.873076000003</v>
      </c>
      <c r="H7" s="31">
        <f t="shared" ref="H7:H26" si="1">I7+J7+K7</f>
        <v>44548.873076000003</v>
      </c>
      <c r="I7" s="32">
        <v>44548.873076000003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32">
        <v>0</v>
      </c>
      <c r="Q7" s="32">
        <v>0</v>
      </c>
      <c r="R7" s="32">
        <v>0</v>
      </c>
      <c r="S7" s="32">
        <v>0</v>
      </c>
    </row>
    <row r="8" spans="1:19" s="5" customFormat="1" ht="21" customHeight="1">
      <c r="A8" s="28"/>
      <c r="B8" s="28"/>
      <c r="C8" s="29" t="s">
        <v>64</v>
      </c>
      <c r="D8" s="29"/>
      <c r="E8" s="29"/>
      <c r="F8" s="30" t="s">
        <v>65</v>
      </c>
      <c r="G8" s="31">
        <f t="shared" si="0"/>
        <v>248.61907199999999</v>
      </c>
      <c r="H8" s="31">
        <f t="shared" si="1"/>
        <v>248.61907199999999</v>
      </c>
      <c r="I8" s="32">
        <v>248.61907199999999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</row>
    <row r="9" spans="1:19" ht="21" customHeight="1">
      <c r="A9" s="28"/>
      <c r="B9" s="28"/>
      <c r="C9" s="29"/>
      <c r="D9" s="29" t="s">
        <v>66</v>
      </c>
      <c r="E9" s="29"/>
      <c r="F9" s="30" t="s">
        <v>67</v>
      </c>
      <c r="G9" s="31">
        <f t="shared" si="0"/>
        <v>248.61907199999999</v>
      </c>
      <c r="H9" s="31">
        <f t="shared" si="1"/>
        <v>248.61907199999999</v>
      </c>
      <c r="I9" s="32">
        <v>248.61907199999999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</row>
    <row r="10" spans="1:19" ht="21" customHeight="1">
      <c r="A10" s="28"/>
      <c r="B10" s="28"/>
      <c r="C10" s="29"/>
      <c r="D10" s="29"/>
      <c r="E10" s="29" t="s">
        <v>66</v>
      </c>
      <c r="F10" s="30" t="s">
        <v>68</v>
      </c>
      <c r="G10" s="31">
        <f t="shared" si="0"/>
        <v>165.170016</v>
      </c>
      <c r="H10" s="31">
        <f t="shared" si="1"/>
        <v>165.170016</v>
      </c>
      <c r="I10" s="32">
        <v>165.170016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</row>
    <row r="11" spans="1:19" ht="21" customHeight="1">
      <c r="A11" s="28"/>
      <c r="B11" s="28"/>
      <c r="C11" s="29"/>
      <c r="D11" s="29"/>
      <c r="E11" s="29" t="s">
        <v>69</v>
      </c>
      <c r="F11" s="30" t="s">
        <v>70</v>
      </c>
      <c r="G11" s="31">
        <f t="shared" si="0"/>
        <v>83.449055999999999</v>
      </c>
      <c r="H11" s="31">
        <f t="shared" si="1"/>
        <v>83.449055999999999</v>
      </c>
      <c r="I11" s="32">
        <v>83.449055999999999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</row>
    <row r="12" spans="1:19" ht="21" customHeight="1">
      <c r="A12" s="28"/>
      <c r="B12" s="28"/>
      <c r="C12" s="29" t="s">
        <v>71</v>
      </c>
      <c r="D12" s="29"/>
      <c r="E12" s="29"/>
      <c r="F12" s="30" t="s">
        <v>72</v>
      </c>
      <c r="G12" s="31">
        <f t="shared" si="0"/>
        <v>44131.440404000001</v>
      </c>
      <c r="H12" s="31">
        <f t="shared" si="1"/>
        <v>44131.440404000001</v>
      </c>
      <c r="I12" s="32">
        <v>44131.440404000001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</row>
    <row r="13" spans="1:19" ht="21" customHeight="1">
      <c r="A13" s="28"/>
      <c r="B13" s="28"/>
      <c r="C13" s="29"/>
      <c r="D13" s="29" t="s">
        <v>73</v>
      </c>
      <c r="E13" s="29"/>
      <c r="F13" s="30" t="s">
        <v>74</v>
      </c>
      <c r="G13" s="31">
        <f t="shared" si="0"/>
        <v>39711</v>
      </c>
      <c r="H13" s="31">
        <f t="shared" si="1"/>
        <v>39711</v>
      </c>
      <c r="I13" s="32">
        <v>39711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</row>
    <row r="14" spans="1:19" ht="32.25" customHeight="1">
      <c r="A14" s="28"/>
      <c r="B14" s="28"/>
      <c r="C14" s="29"/>
      <c r="D14" s="29"/>
      <c r="E14" s="29" t="s">
        <v>75</v>
      </c>
      <c r="F14" s="69" t="s">
        <v>76</v>
      </c>
      <c r="G14" s="31">
        <f t="shared" si="0"/>
        <v>38261</v>
      </c>
      <c r="H14" s="31">
        <f t="shared" si="1"/>
        <v>38261</v>
      </c>
      <c r="I14" s="32">
        <v>38261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</row>
    <row r="15" spans="1:19" ht="34.5" customHeight="1">
      <c r="A15" s="28"/>
      <c r="B15" s="28"/>
      <c r="C15" s="29"/>
      <c r="D15" s="29"/>
      <c r="E15" s="29" t="s">
        <v>77</v>
      </c>
      <c r="F15" s="70" t="s">
        <v>78</v>
      </c>
      <c r="G15" s="31">
        <f t="shared" si="0"/>
        <v>1450</v>
      </c>
      <c r="H15" s="31">
        <f t="shared" si="1"/>
        <v>1450</v>
      </c>
      <c r="I15" s="32">
        <v>1450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</row>
    <row r="16" spans="1:19" ht="21" customHeight="1">
      <c r="A16" s="28"/>
      <c r="B16" s="28"/>
      <c r="C16" s="29"/>
      <c r="D16" s="29" t="s">
        <v>79</v>
      </c>
      <c r="E16" s="29"/>
      <c r="F16" s="30" t="s">
        <v>80</v>
      </c>
      <c r="G16" s="31">
        <f t="shared" si="0"/>
        <v>2294</v>
      </c>
      <c r="H16" s="31">
        <f t="shared" si="1"/>
        <v>2294</v>
      </c>
      <c r="I16" s="32">
        <v>2294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</row>
    <row r="17" spans="1:19" ht="21" customHeight="1">
      <c r="A17" s="28"/>
      <c r="B17" s="28"/>
      <c r="C17" s="29"/>
      <c r="D17" s="29"/>
      <c r="E17" s="29" t="s">
        <v>81</v>
      </c>
      <c r="F17" s="30" t="s">
        <v>82</v>
      </c>
      <c r="G17" s="31">
        <f t="shared" si="0"/>
        <v>2294</v>
      </c>
      <c r="H17" s="31">
        <f t="shared" si="1"/>
        <v>2294</v>
      </c>
      <c r="I17" s="32">
        <v>2294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</row>
    <row r="18" spans="1:19" ht="21" customHeight="1">
      <c r="A18" s="28"/>
      <c r="B18" s="28"/>
      <c r="C18" s="29"/>
      <c r="D18" s="29" t="s">
        <v>83</v>
      </c>
      <c r="E18" s="29"/>
      <c r="F18" s="30" t="s">
        <v>84</v>
      </c>
      <c r="G18" s="31">
        <f t="shared" si="0"/>
        <v>2126.4404039999999</v>
      </c>
      <c r="H18" s="31">
        <f t="shared" si="1"/>
        <v>2126.4404039999999</v>
      </c>
      <c r="I18" s="32">
        <v>2126.4404039999999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</row>
    <row r="19" spans="1:19" ht="21" customHeight="1">
      <c r="A19" s="28"/>
      <c r="B19" s="28"/>
      <c r="C19" s="29"/>
      <c r="D19" s="29"/>
      <c r="E19" s="29" t="s">
        <v>81</v>
      </c>
      <c r="F19" s="30" t="s">
        <v>85</v>
      </c>
      <c r="G19" s="31">
        <f t="shared" si="0"/>
        <v>1456.5504040000001</v>
      </c>
      <c r="H19" s="31">
        <f t="shared" si="1"/>
        <v>1456.5504040000001</v>
      </c>
      <c r="I19" s="32">
        <v>1456.5504040000001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</row>
    <row r="20" spans="1:19" ht="21" customHeight="1">
      <c r="A20" s="28"/>
      <c r="B20" s="28"/>
      <c r="C20" s="29"/>
      <c r="D20" s="29"/>
      <c r="E20" s="29" t="s">
        <v>75</v>
      </c>
      <c r="F20" s="30" t="s">
        <v>86</v>
      </c>
      <c r="G20" s="31">
        <f t="shared" si="0"/>
        <v>185.85</v>
      </c>
      <c r="H20" s="31">
        <f t="shared" si="1"/>
        <v>185.85</v>
      </c>
      <c r="I20" s="32">
        <v>185.85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</row>
    <row r="21" spans="1:19" ht="21" customHeight="1">
      <c r="A21" s="28"/>
      <c r="B21" s="28"/>
      <c r="C21" s="29"/>
      <c r="D21" s="29"/>
      <c r="E21" s="29" t="s">
        <v>66</v>
      </c>
      <c r="F21" s="30" t="s">
        <v>87</v>
      </c>
      <c r="G21" s="31">
        <f t="shared" si="0"/>
        <v>130</v>
      </c>
      <c r="H21" s="31">
        <f t="shared" si="1"/>
        <v>130</v>
      </c>
      <c r="I21" s="32">
        <v>130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</row>
    <row r="22" spans="1:19" ht="21" customHeight="1">
      <c r="A22" s="28"/>
      <c r="B22" s="28"/>
      <c r="C22" s="29"/>
      <c r="D22" s="29"/>
      <c r="E22" s="29" t="s">
        <v>69</v>
      </c>
      <c r="F22" s="30" t="s">
        <v>88</v>
      </c>
      <c r="G22" s="31">
        <f t="shared" si="0"/>
        <v>332.04</v>
      </c>
      <c r="H22" s="31">
        <f t="shared" si="1"/>
        <v>332.04</v>
      </c>
      <c r="I22" s="32">
        <v>332.04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</row>
    <row r="23" spans="1:19" ht="21" customHeight="1">
      <c r="A23" s="28"/>
      <c r="B23" s="28"/>
      <c r="C23" s="29"/>
      <c r="D23" s="29"/>
      <c r="E23" s="29" t="s">
        <v>77</v>
      </c>
      <c r="F23" s="30" t="s">
        <v>89</v>
      </c>
      <c r="G23" s="31">
        <f t="shared" si="0"/>
        <v>22</v>
      </c>
      <c r="H23" s="31">
        <f t="shared" si="1"/>
        <v>22</v>
      </c>
      <c r="I23" s="32">
        <v>22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</row>
    <row r="24" spans="1:19" ht="21" customHeight="1">
      <c r="A24" s="28"/>
      <c r="B24" s="28"/>
      <c r="C24" s="29" t="s">
        <v>90</v>
      </c>
      <c r="D24" s="29"/>
      <c r="E24" s="29"/>
      <c r="F24" s="30" t="s">
        <v>91</v>
      </c>
      <c r="G24" s="31">
        <f t="shared" si="0"/>
        <v>168.81360000000001</v>
      </c>
      <c r="H24" s="31">
        <f t="shared" si="1"/>
        <v>168.81360000000001</v>
      </c>
      <c r="I24" s="32">
        <v>168.81360000000001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</row>
    <row r="25" spans="1:19" ht="21" customHeight="1">
      <c r="A25" s="28"/>
      <c r="B25" s="28"/>
      <c r="C25" s="29"/>
      <c r="D25" s="29" t="s">
        <v>75</v>
      </c>
      <c r="E25" s="29"/>
      <c r="F25" s="30" t="s">
        <v>92</v>
      </c>
      <c r="G25" s="31">
        <f t="shared" si="0"/>
        <v>168.81360000000001</v>
      </c>
      <c r="H25" s="31">
        <f t="shared" si="1"/>
        <v>168.81360000000001</v>
      </c>
      <c r="I25" s="32">
        <v>168.81360000000001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</row>
    <row r="26" spans="1:19" ht="21" customHeight="1">
      <c r="A26" s="28"/>
      <c r="B26" s="28"/>
      <c r="C26" s="29"/>
      <c r="D26" s="29"/>
      <c r="E26" s="29" t="s">
        <v>81</v>
      </c>
      <c r="F26" s="30" t="s">
        <v>93</v>
      </c>
      <c r="G26" s="31">
        <f t="shared" si="0"/>
        <v>168.81360000000001</v>
      </c>
      <c r="H26" s="31">
        <f t="shared" si="1"/>
        <v>168.81360000000001</v>
      </c>
      <c r="I26" s="32">
        <v>168.81360000000001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</row>
  </sheetData>
  <mergeCells count="23">
    <mergeCell ref="J4:J6"/>
    <mergeCell ref="K4:K6"/>
    <mergeCell ref="C3:E3"/>
    <mergeCell ref="C4:C6"/>
    <mergeCell ref="D4:D6"/>
    <mergeCell ref="E4:E6"/>
    <mergeCell ref="F3:F6"/>
    <mergeCell ref="A3:A6"/>
    <mergeCell ref="B3:B6"/>
    <mergeCell ref="A2:S2"/>
    <mergeCell ref="C1:S1"/>
    <mergeCell ref="S3:S6"/>
    <mergeCell ref="P3:P6"/>
    <mergeCell ref="Q3:Q6"/>
    <mergeCell ref="L3:L6"/>
    <mergeCell ref="M3:M6"/>
    <mergeCell ref="N3:N6"/>
    <mergeCell ref="O3:O6"/>
    <mergeCell ref="R3:R6"/>
    <mergeCell ref="G3:G6"/>
    <mergeCell ref="H3:K3"/>
    <mergeCell ref="H4:H6"/>
    <mergeCell ref="I4:I6"/>
  </mergeCells>
  <phoneticPr fontId="16" type="noConversion"/>
  <pageMargins left="0.15748031496062992" right="0.15748031496062992" top="0.15748031496062992" bottom="0.19685039370078741" header="0.31496062992125984" footer="0.31496062992125984"/>
  <pageSetup paperSize="9" scale="8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pane ySplit="4" topLeftCell="A5" activePane="bottomLeft" state="frozen"/>
      <selection pane="bottomLeft" activeCell="A2" sqref="A2:I2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27.5" customWidth="1"/>
    <col min="7" max="10" width="14.25" style="37" customWidth="1"/>
  </cols>
  <sheetData>
    <row r="1" spans="1:10" ht="40.5" customHeight="1">
      <c r="A1" s="7"/>
      <c r="B1" s="24"/>
      <c r="C1" s="74" t="s">
        <v>94</v>
      </c>
      <c r="D1" s="87"/>
      <c r="E1" s="87"/>
      <c r="F1" s="87"/>
      <c r="G1" s="88"/>
      <c r="H1" s="88"/>
      <c r="I1" s="88"/>
      <c r="J1" s="88"/>
    </row>
    <row r="2" spans="1:10" ht="21" customHeight="1">
      <c r="A2" s="78" t="s">
        <v>206</v>
      </c>
      <c r="B2" s="78"/>
      <c r="C2" s="78"/>
      <c r="D2" s="78"/>
      <c r="E2" s="78"/>
      <c r="F2" s="78"/>
      <c r="G2" s="86"/>
      <c r="H2" s="86"/>
      <c r="I2" s="86"/>
      <c r="J2" s="33" t="s">
        <v>1</v>
      </c>
    </row>
    <row r="3" spans="1:10" s="6" customFormat="1" ht="21" customHeight="1">
      <c r="A3" s="80" t="s">
        <v>49</v>
      </c>
      <c r="B3" s="80" t="s">
        <v>50</v>
      </c>
      <c r="C3" s="85" t="s">
        <v>51</v>
      </c>
      <c r="D3" s="89"/>
      <c r="E3" s="89"/>
      <c r="F3" s="85" t="s">
        <v>52</v>
      </c>
      <c r="G3" s="84" t="s">
        <v>95</v>
      </c>
      <c r="H3" s="84" t="s">
        <v>96</v>
      </c>
      <c r="I3" s="84" t="s">
        <v>97</v>
      </c>
      <c r="J3" s="84" t="s">
        <v>45</v>
      </c>
    </row>
    <row r="4" spans="1:10" s="26" customFormat="1" ht="21" customHeight="1">
      <c r="A4" s="81"/>
      <c r="B4" s="81"/>
      <c r="C4" s="27" t="s">
        <v>57</v>
      </c>
      <c r="D4" s="27" t="s">
        <v>58</v>
      </c>
      <c r="E4" s="27" t="s">
        <v>59</v>
      </c>
      <c r="F4" s="85"/>
      <c r="G4" s="84"/>
      <c r="H4" s="84"/>
      <c r="I4" s="84"/>
      <c r="J4" s="84"/>
    </row>
    <row r="5" spans="1:10" s="5" customFormat="1" ht="21" customHeight="1">
      <c r="A5" s="28"/>
      <c r="B5" s="28"/>
      <c r="C5" s="34"/>
      <c r="D5" s="34"/>
      <c r="E5" s="34"/>
      <c r="F5" s="28" t="s">
        <v>63</v>
      </c>
      <c r="G5" s="35">
        <f t="shared" ref="G5:G24" si="0">SUM(H5:J5)</f>
        <v>44548.873075999996</v>
      </c>
      <c r="H5" s="36">
        <v>1873.983076</v>
      </c>
      <c r="I5" s="36">
        <v>42674.89</v>
      </c>
      <c r="J5" s="36">
        <v>0</v>
      </c>
    </row>
    <row r="6" spans="1:10" s="5" customFormat="1" ht="21" customHeight="1">
      <c r="A6" s="28"/>
      <c r="B6" s="28"/>
      <c r="C6" s="34" t="s">
        <v>64</v>
      </c>
      <c r="D6" s="34"/>
      <c r="E6" s="34"/>
      <c r="F6" s="28" t="s">
        <v>65</v>
      </c>
      <c r="G6" s="35">
        <f t="shared" si="0"/>
        <v>248.61907199999999</v>
      </c>
      <c r="H6" s="36">
        <v>248.61907199999999</v>
      </c>
      <c r="I6" s="36">
        <v>0</v>
      </c>
      <c r="J6" s="36">
        <v>0</v>
      </c>
    </row>
    <row r="7" spans="1:10" ht="21" customHeight="1">
      <c r="A7" s="28"/>
      <c r="B7" s="28"/>
      <c r="C7" s="34"/>
      <c r="D7" s="34" t="s">
        <v>66</v>
      </c>
      <c r="E7" s="34"/>
      <c r="F7" s="28" t="s">
        <v>67</v>
      </c>
      <c r="G7" s="35">
        <f t="shared" si="0"/>
        <v>248.61907199999999</v>
      </c>
      <c r="H7" s="36">
        <v>248.61907199999999</v>
      </c>
      <c r="I7" s="36">
        <v>0</v>
      </c>
      <c r="J7" s="36">
        <v>0</v>
      </c>
    </row>
    <row r="8" spans="1:10" ht="21" customHeight="1">
      <c r="A8" s="28"/>
      <c r="B8" s="28"/>
      <c r="C8" s="34"/>
      <c r="D8" s="34"/>
      <c r="E8" s="34" t="s">
        <v>66</v>
      </c>
      <c r="F8" s="28" t="s">
        <v>68</v>
      </c>
      <c r="G8" s="35">
        <f t="shared" si="0"/>
        <v>165.170016</v>
      </c>
      <c r="H8" s="36">
        <v>165.170016</v>
      </c>
      <c r="I8" s="36">
        <v>0</v>
      </c>
      <c r="J8" s="36">
        <v>0</v>
      </c>
    </row>
    <row r="9" spans="1:10" ht="21" customHeight="1">
      <c r="A9" s="28"/>
      <c r="B9" s="28"/>
      <c r="C9" s="34"/>
      <c r="D9" s="34"/>
      <c r="E9" s="34" t="s">
        <v>69</v>
      </c>
      <c r="F9" s="28" t="s">
        <v>70</v>
      </c>
      <c r="G9" s="35">
        <f t="shared" si="0"/>
        <v>83.449055999999999</v>
      </c>
      <c r="H9" s="36">
        <v>83.449055999999999</v>
      </c>
      <c r="I9" s="36">
        <v>0</v>
      </c>
      <c r="J9" s="36">
        <v>0</v>
      </c>
    </row>
    <row r="10" spans="1:10" ht="21" customHeight="1">
      <c r="A10" s="28"/>
      <c r="B10" s="28"/>
      <c r="C10" s="34" t="s">
        <v>71</v>
      </c>
      <c r="D10" s="34"/>
      <c r="E10" s="34"/>
      <c r="F10" s="28" t="s">
        <v>72</v>
      </c>
      <c r="G10" s="35">
        <f t="shared" si="0"/>
        <v>44131.440404000001</v>
      </c>
      <c r="H10" s="36">
        <v>1456.5504040000001</v>
      </c>
      <c r="I10" s="36">
        <v>42674.89</v>
      </c>
      <c r="J10" s="36">
        <v>0</v>
      </c>
    </row>
    <row r="11" spans="1:10" ht="21" customHeight="1">
      <c r="A11" s="28"/>
      <c r="B11" s="28"/>
      <c r="C11" s="34"/>
      <c r="D11" s="34" t="s">
        <v>73</v>
      </c>
      <c r="E11" s="34"/>
      <c r="F11" s="28" t="s">
        <v>74</v>
      </c>
      <c r="G11" s="35">
        <f t="shared" si="0"/>
        <v>39711</v>
      </c>
      <c r="H11" s="36">
        <v>0</v>
      </c>
      <c r="I11" s="36">
        <v>39711</v>
      </c>
      <c r="J11" s="36">
        <v>0</v>
      </c>
    </row>
    <row r="12" spans="1:10" ht="33.75" customHeight="1">
      <c r="A12" s="28"/>
      <c r="B12" s="28"/>
      <c r="C12" s="34"/>
      <c r="D12" s="34"/>
      <c r="E12" s="34" t="s">
        <v>75</v>
      </c>
      <c r="F12" s="70" t="s">
        <v>76</v>
      </c>
      <c r="G12" s="35">
        <f t="shared" si="0"/>
        <v>38261</v>
      </c>
      <c r="H12" s="36">
        <v>0</v>
      </c>
      <c r="I12" s="36">
        <v>38261</v>
      </c>
      <c r="J12" s="36">
        <v>0</v>
      </c>
    </row>
    <row r="13" spans="1:10" ht="21" customHeight="1">
      <c r="A13" s="28"/>
      <c r="B13" s="28"/>
      <c r="C13" s="34"/>
      <c r="D13" s="34"/>
      <c r="E13" s="34" t="s">
        <v>77</v>
      </c>
      <c r="F13" s="28" t="s">
        <v>78</v>
      </c>
      <c r="G13" s="35">
        <f t="shared" si="0"/>
        <v>1450</v>
      </c>
      <c r="H13" s="36">
        <v>0</v>
      </c>
      <c r="I13" s="36">
        <v>1450</v>
      </c>
      <c r="J13" s="36">
        <v>0</v>
      </c>
    </row>
    <row r="14" spans="1:10" ht="21" customHeight="1">
      <c r="A14" s="28"/>
      <c r="B14" s="28"/>
      <c r="C14" s="34"/>
      <c r="D14" s="34" t="s">
        <v>79</v>
      </c>
      <c r="E14" s="34"/>
      <c r="F14" s="28" t="s">
        <v>80</v>
      </c>
      <c r="G14" s="35">
        <f t="shared" si="0"/>
        <v>2294</v>
      </c>
      <c r="H14" s="36">
        <v>0</v>
      </c>
      <c r="I14" s="36">
        <v>2294</v>
      </c>
      <c r="J14" s="36">
        <v>0</v>
      </c>
    </row>
    <row r="15" spans="1:10" ht="21" customHeight="1">
      <c r="A15" s="28"/>
      <c r="B15" s="28"/>
      <c r="C15" s="34"/>
      <c r="D15" s="34"/>
      <c r="E15" s="34" t="s">
        <v>81</v>
      </c>
      <c r="F15" s="28" t="s">
        <v>82</v>
      </c>
      <c r="G15" s="35">
        <f t="shared" si="0"/>
        <v>2294</v>
      </c>
      <c r="H15" s="36">
        <v>0</v>
      </c>
      <c r="I15" s="36">
        <v>2294</v>
      </c>
      <c r="J15" s="36">
        <v>0</v>
      </c>
    </row>
    <row r="16" spans="1:10" ht="21" customHeight="1">
      <c r="A16" s="28"/>
      <c r="B16" s="28"/>
      <c r="C16" s="34"/>
      <c r="D16" s="34" t="s">
        <v>83</v>
      </c>
      <c r="E16" s="34"/>
      <c r="F16" s="28" t="s">
        <v>84</v>
      </c>
      <c r="G16" s="35">
        <f t="shared" si="0"/>
        <v>2126.4404039999999</v>
      </c>
      <c r="H16" s="36">
        <v>1456.5504040000001</v>
      </c>
      <c r="I16" s="36">
        <v>669.89</v>
      </c>
      <c r="J16" s="36">
        <v>0</v>
      </c>
    </row>
    <row r="17" spans="1:10" ht="21" customHeight="1">
      <c r="A17" s="28"/>
      <c r="B17" s="28"/>
      <c r="C17" s="34"/>
      <c r="D17" s="34"/>
      <c r="E17" s="34" t="s">
        <v>81</v>
      </c>
      <c r="F17" s="28" t="s">
        <v>85</v>
      </c>
      <c r="G17" s="35">
        <f t="shared" si="0"/>
        <v>1456.5504040000001</v>
      </c>
      <c r="H17" s="36">
        <v>1456.5504040000001</v>
      </c>
      <c r="I17" s="36">
        <v>0</v>
      </c>
      <c r="J17" s="36">
        <v>0</v>
      </c>
    </row>
    <row r="18" spans="1:10" ht="21" customHeight="1">
      <c r="A18" s="28"/>
      <c r="B18" s="28"/>
      <c r="C18" s="34"/>
      <c r="D18" s="34"/>
      <c r="E18" s="34" t="s">
        <v>75</v>
      </c>
      <c r="F18" s="28" t="s">
        <v>86</v>
      </c>
      <c r="G18" s="35">
        <f t="shared" si="0"/>
        <v>185.85</v>
      </c>
      <c r="H18" s="36">
        <v>0</v>
      </c>
      <c r="I18" s="36">
        <v>185.85</v>
      </c>
      <c r="J18" s="36">
        <v>0</v>
      </c>
    </row>
    <row r="19" spans="1:10" ht="21" customHeight="1">
      <c r="A19" s="28"/>
      <c r="B19" s="28"/>
      <c r="C19" s="34"/>
      <c r="D19" s="34"/>
      <c r="E19" s="34" t="s">
        <v>66</v>
      </c>
      <c r="F19" s="28" t="s">
        <v>87</v>
      </c>
      <c r="G19" s="35">
        <f t="shared" si="0"/>
        <v>130</v>
      </c>
      <c r="H19" s="36">
        <v>0</v>
      </c>
      <c r="I19" s="36">
        <v>130</v>
      </c>
      <c r="J19" s="36">
        <v>0</v>
      </c>
    </row>
    <row r="20" spans="1:10" ht="21" customHeight="1">
      <c r="A20" s="28"/>
      <c r="B20" s="28"/>
      <c r="C20" s="34"/>
      <c r="D20" s="34"/>
      <c r="E20" s="34" t="s">
        <v>69</v>
      </c>
      <c r="F20" s="28" t="s">
        <v>88</v>
      </c>
      <c r="G20" s="35">
        <f t="shared" si="0"/>
        <v>332.04</v>
      </c>
      <c r="H20" s="36">
        <v>0</v>
      </c>
      <c r="I20" s="36">
        <v>332.04</v>
      </c>
      <c r="J20" s="36">
        <v>0</v>
      </c>
    </row>
    <row r="21" spans="1:10" ht="21" customHeight="1">
      <c r="A21" s="28"/>
      <c r="B21" s="28"/>
      <c r="C21" s="34"/>
      <c r="D21" s="34"/>
      <c r="E21" s="34" t="s">
        <v>77</v>
      </c>
      <c r="F21" s="28" t="s">
        <v>89</v>
      </c>
      <c r="G21" s="35">
        <f t="shared" si="0"/>
        <v>22</v>
      </c>
      <c r="H21" s="36">
        <v>0</v>
      </c>
      <c r="I21" s="36">
        <v>22</v>
      </c>
      <c r="J21" s="36">
        <v>0</v>
      </c>
    </row>
    <row r="22" spans="1:10" ht="21" customHeight="1">
      <c r="A22" s="28"/>
      <c r="B22" s="28"/>
      <c r="C22" s="34" t="s">
        <v>90</v>
      </c>
      <c r="D22" s="34"/>
      <c r="E22" s="34"/>
      <c r="F22" s="28" t="s">
        <v>91</v>
      </c>
      <c r="G22" s="35">
        <f t="shared" si="0"/>
        <v>168.81360000000001</v>
      </c>
      <c r="H22" s="36">
        <v>168.81360000000001</v>
      </c>
      <c r="I22" s="36">
        <v>0</v>
      </c>
      <c r="J22" s="36">
        <v>0</v>
      </c>
    </row>
    <row r="23" spans="1:10" ht="21" customHeight="1">
      <c r="A23" s="28"/>
      <c r="B23" s="28"/>
      <c r="C23" s="34"/>
      <c r="D23" s="34" t="s">
        <v>75</v>
      </c>
      <c r="E23" s="34"/>
      <c r="F23" s="28" t="s">
        <v>92</v>
      </c>
      <c r="G23" s="35">
        <f t="shared" si="0"/>
        <v>168.81360000000001</v>
      </c>
      <c r="H23" s="36">
        <v>168.81360000000001</v>
      </c>
      <c r="I23" s="36">
        <v>0</v>
      </c>
      <c r="J23" s="36">
        <v>0</v>
      </c>
    </row>
    <row r="24" spans="1:10" ht="21" customHeight="1">
      <c r="A24" s="28"/>
      <c r="B24" s="28"/>
      <c r="C24" s="34"/>
      <c r="D24" s="34"/>
      <c r="E24" s="34" t="s">
        <v>81</v>
      </c>
      <c r="F24" s="28" t="s">
        <v>93</v>
      </c>
      <c r="G24" s="35">
        <f t="shared" si="0"/>
        <v>168.81360000000001</v>
      </c>
      <c r="H24" s="36">
        <v>168.81360000000001</v>
      </c>
      <c r="I24" s="36">
        <v>0</v>
      </c>
      <c r="J24" s="36">
        <v>0</v>
      </c>
    </row>
  </sheetData>
  <mergeCells count="10">
    <mergeCell ref="J3:J4"/>
    <mergeCell ref="A3:A4"/>
    <mergeCell ref="B3:B4"/>
    <mergeCell ref="A2:I2"/>
    <mergeCell ref="C1:J1"/>
    <mergeCell ref="C3:E3"/>
    <mergeCell ref="F3:F4"/>
    <mergeCell ref="G3:G4"/>
    <mergeCell ref="H3:H4"/>
    <mergeCell ref="I3:I4"/>
  </mergeCells>
  <phoneticPr fontId="16" type="noConversion"/>
  <pageMargins left="0.17" right="0.1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4"/>
  <sheetViews>
    <sheetView showGridLines="0" workbookViewId="0">
      <pane ySplit="5" topLeftCell="A6" activePane="bottomLeft" state="frozen"/>
      <selection pane="bottomLeft" activeCell="A3" sqref="A3:B3"/>
    </sheetView>
  </sheetViews>
  <sheetFormatPr defaultColWidth="8" defaultRowHeight="14.25" customHeight="1"/>
  <cols>
    <col min="1" max="1" width="24.75" style="2" customWidth="1"/>
    <col min="2" max="2" width="13.5" style="2" customWidth="1"/>
    <col min="3" max="3" width="27.25" style="2" customWidth="1"/>
    <col min="4" max="5" width="12.125" style="2" customWidth="1"/>
    <col min="6" max="6" width="13" style="2" customWidth="1"/>
    <col min="7" max="7" width="11.375" style="2" customWidth="1"/>
  </cols>
  <sheetData>
    <row r="1" spans="1:7" ht="32.25" customHeight="1">
      <c r="A1" s="99" t="s">
        <v>98</v>
      </c>
      <c r="B1" s="99"/>
      <c r="C1" s="99"/>
      <c r="D1" s="99"/>
      <c r="E1" s="99"/>
      <c r="F1" s="100"/>
      <c r="G1" s="100"/>
    </row>
    <row r="2" spans="1:7" ht="18" customHeight="1">
      <c r="A2" s="96" t="s">
        <v>206</v>
      </c>
      <c r="B2" s="96"/>
      <c r="C2" s="96"/>
      <c r="D2" s="97"/>
      <c r="E2" s="98"/>
      <c r="F2" s="97"/>
      <c r="G2" s="38" t="s">
        <v>1</v>
      </c>
    </row>
    <row r="3" spans="1:7" ht="19.5" customHeight="1">
      <c r="A3" s="90" t="s">
        <v>99</v>
      </c>
      <c r="B3" s="90"/>
      <c r="C3" s="90" t="s">
        <v>100</v>
      </c>
      <c r="D3" s="90"/>
      <c r="E3" s="91"/>
      <c r="F3" s="92"/>
      <c r="G3" s="92"/>
    </row>
    <row r="4" spans="1:7" ht="19.5" customHeight="1">
      <c r="A4" s="93" t="s">
        <v>101</v>
      </c>
      <c r="B4" s="93" t="s">
        <v>5</v>
      </c>
      <c r="C4" s="94" t="s">
        <v>101</v>
      </c>
      <c r="D4" s="90" t="s">
        <v>5</v>
      </c>
      <c r="E4" s="91"/>
      <c r="F4" s="92"/>
      <c r="G4" s="92"/>
    </row>
    <row r="5" spans="1:7" ht="34.5" customHeight="1">
      <c r="A5" s="93"/>
      <c r="B5" s="93"/>
      <c r="C5" s="95"/>
      <c r="D5" s="39" t="s">
        <v>95</v>
      </c>
      <c r="E5" s="39" t="s">
        <v>61</v>
      </c>
      <c r="F5" s="39" t="s">
        <v>62</v>
      </c>
      <c r="G5" s="71" t="s">
        <v>197</v>
      </c>
    </row>
    <row r="6" spans="1:7" ht="19.5" customHeight="1">
      <c r="A6" s="40" t="s">
        <v>102</v>
      </c>
      <c r="B6" s="41">
        <v>44548.873076000003</v>
      </c>
      <c r="C6" s="42" t="s">
        <v>7</v>
      </c>
      <c r="D6" s="43">
        <f t="shared" ref="D6:D27" si="0">SUM(E6:G6)</f>
        <v>0</v>
      </c>
      <c r="E6" s="43"/>
      <c r="F6" s="43"/>
      <c r="G6" s="43"/>
    </row>
    <row r="7" spans="1:7" ht="19.5" customHeight="1">
      <c r="A7" s="44" t="s">
        <v>103</v>
      </c>
      <c r="B7" s="41"/>
      <c r="C7" s="42" t="s">
        <v>9</v>
      </c>
      <c r="D7" s="43">
        <f t="shared" si="0"/>
        <v>0</v>
      </c>
      <c r="E7" s="43"/>
      <c r="F7" s="43"/>
      <c r="G7" s="43"/>
    </row>
    <row r="8" spans="1:7" ht="19.5" customHeight="1">
      <c r="A8" s="44" t="s">
        <v>104</v>
      </c>
      <c r="B8" s="41"/>
      <c r="C8" s="42" t="s">
        <v>11</v>
      </c>
      <c r="D8" s="43">
        <f t="shared" si="0"/>
        <v>0</v>
      </c>
      <c r="E8" s="43"/>
      <c r="F8" s="43"/>
      <c r="G8" s="43"/>
    </row>
    <row r="9" spans="1:7" ht="19.5" customHeight="1">
      <c r="A9" s="44"/>
      <c r="B9" s="45"/>
      <c r="C9" s="42" t="s">
        <v>13</v>
      </c>
      <c r="D9" s="43">
        <f t="shared" si="0"/>
        <v>0</v>
      </c>
      <c r="E9" s="43"/>
      <c r="F9" s="43"/>
      <c r="G9" s="43"/>
    </row>
    <row r="10" spans="1:7" ht="19.5" customHeight="1">
      <c r="A10" s="44"/>
      <c r="B10" s="45"/>
      <c r="C10" s="42" t="s">
        <v>15</v>
      </c>
      <c r="D10" s="43">
        <f t="shared" si="0"/>
        <v>0</v>
      </c>
      <c r="E10" s="43"/>
      <c r="F10" s="43"/>
      <c r="G10" s="43"/>
    </row>
    <row r="11" spans="1:7" ht="19.5" customHeight="1">
      <c r="A11" s="44"/>
      <c r="B11" s="45"/>
      <c r="C11" s="42" t="s">
        <v>17</v>
      </c>
      <c r="D11" s="43">
        <f t="shared" si="0"/>
        <v>0</v>
      </c>
      <c r="E11" s="43"/>
      <c r="F11" s="43"/>
      <c r="G11" s="43"/>
    </row>
    <row r="12" spans="1:7" ht="19.5" customHeight="1">
      <c r="A12" s="44"/>
      <c r="B12" s="45"/>
      <c r="C12" s="42" t="s">
        <v>19</v>
      </c>
      <c r="D12" s="43">
        <f t="shared" si="0"/>
        <v>0</v>
      </c>
      <c r="E12" s="43"/>
      <c r="F12" s="43"/>
      <c r="G12" s="43"/>
    </row>
    <row r="13" spans="1:7" ht="19.5" customHeight="1">
      <c r="A13" s="44"/>
      <c r="B13" s="45"/>
      <c r="C13" s="42" t="s">
        <v>21</v>
      </c>
      <c r="D13" s="43">
        <f t="shared" si="0"/>
        <v>248.61907199999999</v>
      </c>
      <c r="E13" s="43">
        <v>248.61907199999999</v>
      </c>
      <c r="F13" s="43"/>
      <c r="G13" s="43"/>
    </row>
    <row r="14" spans="1:7" ht="19.5" customHeight="1">
      <c r="A14" s="44"/>
      <c r="B14" s="45"/>
      <c r="C14" s="42" t="s">
        <v>22</v>
      </c>
      <c r="D14" s="43">
        <f t="shared" si="0"/>
        <v>44131.440404000001</v>
      </c>
      <c r="E14" s="43">
        <v>44131.440404000001</v>
      </c>
      <c r="F14" s="43"/>
      <c r="G14" s="43"/>
    </row>
    <row r="15" spans="1:7" ht="19.5" customHeight="1">
      <c r="A15" s="44"/>
      <c r="B15" s="45"/>
      <c r="C15" s="42" t="s">
        <v>23</v>
      </c>
      <c r="D15" s="43">
        <f t="shared" si="0"/>
        <v>0</v>
      </c>
      <c r="E15" s="43"/>
      <c r="F15" s="43"/>
      <c r="G15" s="43"/>
    </row>
    <row r="16" spans="1:7" ht="19.5" customHeight="1">
      <c r="A16" s="44"/>
      <c r="B16" s="45"/>
      <c r="C16" s="42" t="s">
        <v>24</v>
      </c>
      <c r="D16" s="43">
        <f t="shared" si="0"/>
        <v>0</v>
      </c>
      <c r="E16" s="43"/>
      <c r="F16" s="43"/>
      <c r="G16" s="43"/>
    </row>
    <row r="17" spans="1:7" ht="19.5" customHeight="1">
      <c r="A17" s="40"/>
      <c r="B17" s="45"/>
      <c r="C17" s="42" t="s">
        <v>25</v>
      </c>
      <c r="D17" s="43">
        <f t="shared" si="0"/>
        <v>0</v>
      </c>
      <c r="E17" s="43"/>
      <c r="F17" s="43"/>
      <c r="G17" s="43"/>
    </row>
    <row r="18" spans="1:7" ht="19.5" customHeight="1">
      <c r="A18" s="44"/>
      <c r="B18" s="45"/>
      <c r="C18" s="42" t="s">
        <v>26</v>
      </c>
      <c r="D18" s="43">
        <f t="shared" si="0"/>
        <v>0</v>
      </c>
      <c r="E18" s="43"/>
      <c r="F18" s="43"/>
      <c r="G18" s="43"/>
    </row>
    <row r="19" spans="1:7" ht="19.5" customHeight="1">
      <c r="A19" s="46"/>
      <c r="B19" s="41"/>
      <c r="C19" s="42" t="s">
        <v>27</v>
      </c>
      <c r="D19" s="43">
        <f t="shared" si="0"/>
        <v>0</v>
      </c>
      <c r="E19" s="43"/>
      <c r="F19" s="43"/>
      <c r="G19" s="43"/>
    </row>
    <row r="20" spans="1:7" ht="19.5" customHeight="1">
      <c r="A20" s="40"/>
      <c r="B20" s="45"/>
      <c r="C20" s="42" t="s">
        <v>28</v>
      </c>
      <c r="D20" s="43">
        <f t="shared" si="0"/>
        <v>0</v>
      </c>
      <c r="E20" s="43"/>
      <c r="F20" s="43"/>
      <c r="G20" s="43"/>
    </row>
    <row r="21" spans="1:7" ht="19.5" customHeight="1">
      <c r="A21" s="40"/>
      <c r="B21" s="45"/>
      <c r="C21" s="42" t="s">
        <v>29</v>
      </c>
      <c r="D21" s="43">
        <f t="shared" si="0"/>
        <v>0</v>
      </c>
      <c r="E21" s="43"/>
      <c r="F21" s="43"/>
      <c r="G21" s="43"/>
    </row>
    <row r="22" spans="1:7" ht="19.5" customHeight="1">
      <c r="A22" s="40"/>
      <c r="B22" s="45"/>
      <c r="C22" s="42" t="s">
        <v>30</v>
      </c>
      <c r="D22" s="43">
        <f t="shared" si="0"/>
        <v>0</v>
      </c>
      <c r="E22" s="43"/>
      <c r="F22" s="43"/>
      <c r="G22" s="43"/>
    </row>
    <row r="23" spans="1:7" ht="19.5" customHeight="1">
      <c r="A23" s="40"/>
      <c r="B23" s="41"/>
      <c r="C23" s="42" t="s">
        <v>31</v>
      </c>
      <c r="D23" s="43">
        <f t="shared" si="0"/>
        <v>0</v>
      </c>
      <c r="E23" s="43"/>
      <c r="F23" s="43"/>
      <c r="G23" s="43"/>
    </row>
    <row r="24" spans="1:7" ht="19.5" customHeight="1">
      <c r="A24" s="40"/>
      <c r="B24" s="41"/>
      <c r="C24" s="42" t="s">
        <v>32</v>
      </c>
      <c r="D24" s="43">
        <f t="shared" si="0"/>
        <v>168.81360000000001</v>
      </c>
      <c r="E24" s="43">
        <v>168.81360000000001</v>
      </c>
      <c r="F24" s="43"/>
      <c r="G24" s="43"/>
    </row>
    <row r="25" spans="1:7" ht="19.5" customHeight="1">
      <c r="A25" s="44"/>
      <c r="B25" s="41"/>
      <c r="C25" s="42" t="s">
        <v>33</v>
      </c>
      <c r="D25" s="43">
        <f t="shared" si="0"/>
        <v>0</v>
      </c>
      <c r="E25" s="43"/>
      <c r="F25" s="43"/>
      <c r="G25" s="43"/>
    </row>
    <row r="26" spans="1:7" ht="19.5" customHeight="1">
      <c r="A26" s="40"/>
      <c r="B26" s="41"/>
      <c r="C26" s="42" t="s">
        <v>34</v>
      </c>
      <c r="D26" s="43">
        <f t="shared" si="0"/>
        <v>0</v>
      </c>
      <c r="E26" s="43"/>
      <c r="F26" s="43"/>
      <c r="G26" s="43"/>
    </row>
    <row r="27" spans="1:7" ht="19.5" customHeight="1">
      <c r="A27" s="40"/>
      <c r="B27" s="41"/>
      <c r="C27" s="42" t="s">
        <v>35</v>
      </c>
      <c r="D27" s="43">
        <f t="shared" si="0"/>
        <v>0</v>
      </c>
      <c r="E27" s="43"/>
      <c r="F27" s="43"/>
      <c r="G27" s="43"/>
    </row>
    <row r="28" spans="1:7" ht="19.5" customHeight="1">
      <c r="A28" s="40"/>
      <c r="B28" s="41"/>
      <c r="C28" s="42" t="s">
        <v>36</v>
      </c>
      <c r="D28" s="43">
        <f>ROUND(D30-SUM(D6:D27),2)</f>
        <v>0</v>
      </c>
      <c r="E28" s="43">
        <f>ROUND(E30-SUM(E6:E27),2)</f>
        <v>0</v>
      </c>
      <c r="F28" s="43">
        <f>ROUND(F30-SUM(F6:F27),2)</f>
        <v>0</v>
      </c>
      <c r="G28" s="43">
        <f>ROUND(G30-SUM(G6:G27),2)</f>
        <v>0</v>
      </c>
    </row>
    <row r="29" spans="1:7" ht="19.5" customHeight="1">
      <c r="A29" s="40"/>
      <c r="B29" s="41"/>
      <c r="C29" s="42"/>
      <c r="D29" s="43"/>
      <c r="E29" s="43"/>
      <c r="F29" s="43"/>
      <c r="G29" s="43"/>
    </row>
    <row r="30" spans="1:7" ht="19.5" customHeight="1">
      <c r="A30" s="40" t="s">
        <v>105</v>
      </c>
      <c r="B30" s="41">
        <f>SUM(B6:B8)</f>
        <v>44548.873076000003</v>
      </c>
      <c r="C30" s="42" t="s">
        <v>106</v>
      </c>
      <c r="D30" s="43">
        <f>D34-D32</f>
        <v>44548.873076000003</v>
      </c>
      <c r="E30" s="43">
        <f>E34-E32</f>
        <v>44548.873076000003</v>
      </c>
      <c r="F30" s="43">
        <f>F34-F32</f>
        <v>0</v>
      </c>
      <c r="G30" s="43">
        <f>G34-G32</f>
        <v>0</v>
      </c>
    </row>
    <row r="31" spans="1:7" ht="19.5" customHeight="1">
      <c r="A31" s="40"/>
      <c r="B31" s="41"/>
      <c r="C31" s="42"/>
      <c r="D31" s="43"/>
      <c r="E31" s="43"/>
      <c r="F31" s="43"/>
      <c r="G31" s="43"/>
    </row>
    <row r="32" spans="1:7" ht="19.5" customHeight="1">
      <c r="A32" s="40" t="s">
        <v>44</v>
      </c>
      <c r="B32" s="41"/>
      <c r="C32" s="42" t="s">
        <v>45</v>
      </c>
      <c r="D32" s="47">
        <f>SUM(E32:G32)</f>
        <v>0</v>
      </c>
      <c r="E32" s="48"/>
      <c r="F32" s="48"/>
      <c r="G32" s="48"/>
    </row>
    <row r="33" spans="1:7" ht="19.5" customHeight="1">
      <c r="A33" s="40"/>
      <c r="B33" s="41"/>
      <c r="C33" s="42"/>
      <c r="D33" s="43"/>
      <c r="E33" s="43"/>
      <c r="F33" s="43"/>
      <c r="G33" s="43"/>
    </row>
    <row r="34" spans="1:7" ht="19.5" customHeight="1">
      <c r="A34" s="40" t="s">
        <v>107</v>
      </c>
      <c r="B34" s="41">
        <f>B30+B32</f>
        <v>44548.873076000003</v>
      </c>
      <c r="C34" s="42" t="s">
        <v>108</v>
      </c>
      <c r="D34" s="43">
        <f>SUM(E34:G34)</f>
        <v>44548.873076000003</v>
      </c>
      <c r="E34" s="49">
        <v>44548.873076000003</v>
      </c>
      <c r="F34" s="49"/>
      <c r="G34" s="49"/>
    </row>
  </sheetData>
  <mergeCells count="8">
    <mergeCell ref="A1:G1"/>
    <mergeCell ref="A3:B3"/>
    <mergeCell ref="C3:G3"/>
    <mergeCell ref="D4:G4"/>
    <mergeCell ref="A4:A5"/>
    <mergeCell ref="B4:B5"/>
    <mergeCell ref="C4:C5"/>
    <mergeCell ref="A2:F2"/>
  </mergeCells>
  <phoneticPr fontId="16" type="noConversion"/>
  <pageMargins left="0.15748031496062992" right="0.15748031496062992" top="0.31496062992125984" bottom="0.23622047244094491" header="0.31496062992125984" footer="0.31496062992125984"/>
  <pageSetup paperSize="9"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4"/>
  <sheetViews>
    <sheetView workbookViewId="0">
      <pane ySplit="4" topLeftCell="A5" activePane="bottomLeft" state="frozen"/>
      <selection pane="bottomLeft" activeCell="G9" sqref="G9"/>
    </sheetView>
  </sheetViews>
  <sheetFormatPr defaultColWidth="8.875" defaultRowHeight="15" customHeight="1"/>
  <cols>
    <col min="1" max="1" width="0" hidden="1" customWidth="1"/>
    <col min="2" max="2" width="0.125" customWidth="1"/>
    <col min="3" max="5" width="5.75" customWidth="1"/>
    <col min="6" max="6" width="38" customWidth="1"/>
    <col min="7" max="11" width="15.25" customWidth="1"/>
  </cols>
  <sheetData>
    <row r="1" spans="1:11" s="24" customFormat="1" ht="40.5" customHeight="1">
      <c r="A1" s="25"/>
      <c r="C1" s="74" t="s">
        <v>109</v>
      </c>
      <c r="D1" s="87"/>
      <c r="E1" s="87"/>
      <c r="F1" s="87"/>
      <c r="G1" s="87"/>
      <c r="H1" s="87"/>
      <c r="I1" s="87"/>
      <c r="J1" s="87"/>
      <c r="K1" s="87"/>
    </row>
    <row r="2" spans="1:11" ht="18" customHeight="1">
      <c r="A2" s="103" t="s">
        <v>206</v>
      </c>
      <c r="B2" s="104"/>
      <c r="C2" s="105"/>
      <c r="D2" s="105"/>
      <c r="E2" s="105"/>
      <c r="F2" s="105"/>
      <c r="G2" s="105"/>
      <c r="H2" s="105"/>
      <c r="I2" s="105"/>
      <c r="J2" s="78"/>
      <c r="K2" s="8" t="s">
        <v>1</v>
      </c>
    </row>
    <row r="3" spans="1:11" ht="19.5" customHeight="1">
      <c r="A3" s="101" t="s">
        <v>49</v>
      </c>
      <c r="B3" s="101" t="s">
        <v>50</v>
      </c>
      <c r="C3" s="85" t="s">
        <v>51</v>
      </c>
      <c r="D3" s="89"/>
      <c r="E3" s="89"/>
      <c r="F3" s="85" t="s">
        <v>52</v>
      </c>
      <c r="G3" s="85" t="s">
        <v>53</v>
      </c>
      <c r="H3" s="85" t="s">
        <v>96</v>
      </c>
      <c r="I3" s="89"/>
      <c r="J3" s="89"/>
      <c r="K3" s="85" t="s">
        <v>97</v>
      </c>
    </row>
    <row r="4" spans="1:11" s="50" customFormat="1" ht="19.5" customHeight="1">
      <c r="A4" s="102"/>
      <c r="B4" s="102"/>
      <c r="C4" s="27" t="s">
        <v>57</v>
      </c>
      <c r="D4" s="27" t="s">
        <v>58</v>
      </c>
      <c r="E4" s="27" t="s">
        <v>59</v>
      </c>
      <c r="F4" s="85"/>
      <c r="G4" s="85"/>
      <c r="H4" s="27" t="s">
        <v>110</v>
      </c>
      <c r="I4" s="27" t="s">
        <v>111</v>
      </c>
      <c r="J4" s="27" t="s">
        <v>112</v>
      </c>
      <c r="K4" s="85"/>
    </row>
    <row r="5" spans="1:11" ht="19.5" customHeight="1">
      <c r="A5" s="28"/>
      <c r="B5" s="28"/>
      <c r="C5" s="29"/>
      <c r="D5" s="29"/>
      <c r="E5" s="29"/>
      <c r="F5" s="30" t="s">
        <v>63</v>
      </c>
      <c r="G5" s="51">
        <f t="shared" ref="G5:G24" si="0">H5+K5</f>
        <v>44548.873075999996</v>
      </c>
      <c r="H5" s="52">
        <f t="shared" ref="H5:H24" si="1">I5+J5</f>
        <v>1873.983076</v>
      </c>
      <c r="I5" s="32">
        <v>1753.6237000000001</v>
      </c>
      <c r="J5" s="32">
        <v>120.359376</v>
      </c>
      <c r="K5" s="32">
        <v>42674.89</v>
      </c>
    </row>
    <row r="6" spans="1:11" ht="19.5" customHeight="1">
      <c r="A6" s="28"/>
      <c r="B6" s="28"/>
      <c r="C6" s="29" t="s">
        <v>64</v>
      </c>
      <c r="D6" s="29"/>
      <c r="E6" s="29"/>
      <c r="F6" s="30" t="s">
        <v>65</v>
      </c>
      <c r="G6" s="51">
        <f t="shared" si="0"/>
        <v>248.61907199999999</v>
      </c>
      <c r="H6" s="52">
        <f t="shared" si="1"/>
        <v>248.61907199999999</v>
      </c>
      <c r="I6" s="32">
        <v>248.61907199999999</v>
      </c>
      <c r="J6" s="32">
        <v>0</v>
      </c>
      <c r="K6" s="32">
        <v>0</v>
      </c>
    </row>
    <row r="7" spans="1:11" ht="19.5" customHeight="1">
      <c r="A7" s="28"/>
      <c r="B7" s="28"/>
      <c r="C7" s="29"/>
      <c r="D7" s="29" t="s">
        <v>66</v>
      </c>
      <c r="E7" s="29"/>
      <c r="F7" s="30" t="s">
        <v>67</v>
      </c>
      <c r="G7" s="51">
        <f t="shared" si="0"/>
        <v>248.61907199999999</v>
      </c>
      <c r="H7" s="52">
        <f t="shared" si="1"/>
        <v>248.61907199999999</v>
      </c>
      <c r="I7" s="32">
        <v>248.61907199999999</v>
      </c>
      <c r="J7" s="32">
        <v>0</v>
      </c>
      <c r="K7" s="32">
        <v>0</v>
      </c>
    </row>
    <row r="8" spans="1:11" ht="19.5" customHeight="1">
      <c r="A8" s="28"/>
      <c r="B8" s="28"/>
      <c r="C8" s="29"/>
      <c r="D8" s="29"/>
      <c r="E8" s="29" t="s">
        <v>66</v>
      </c>
      <c r="F8" s="30" t="s">
        <v>68</v>
      </c>
      <c r="G8" s="51">
        <f t="shared" si="0"/>
        <v>165.170016</v>
      </c>
      <c r="H8" s="52">
        <f t="shared" si="1"/>
        <v>165.170016</v>
      </c>
      <c r="I8" s="32">
        <v>165.170016</v>
      </c>
      <c r="J8" s="32">
        <v>0</v>
      </c>
      <c r="K8" s="32">
        <v>0</v>
      </c>
    </row>
    <row r="9" spans="1:11" ht="19.5" customHeight="1">
      <c r="A9" s="28"/>
      <c r="B9" s="28"/>
      <c r="C9" s="29"/>
      <c r="D9" s="29"/>
      <c r="E9" s="29" t="s">
        <v>69</v>
      </c>
      <c r="F9" s="30" t="s">
        <v>70</v>
      </c>
      <c r="G9" s="51">
        <f t="shared" si="0"/>
        <v>83.449055999999999</v>
      </c>
      <c r="H9" s="52">
        <f t="shared" si="1"/>
        <v>83.449055999999999</v>
      </c>
      <c r="I9" s="32">
        <v>83.449055999999999</v>
      </c>
      <c r="J9" s="32">
        <v>0</v>
      </c>
      <c r="K9" s="32">
        <v>0</v>
      </c>
    </row>
    <row r="10" spans="1:11" ht="19.5" customHeight="1">
      <c r="A10" s="28"/>
      <c r="B10" s="28"/>
      <c r="C10" s="29" t="s">
        <v>71</v>
      </c>
      <c r="D10" s="29"/>
      <c r="E10" s="29"/>
      <c r="F10" s="30" t="s">
        <v>72</v>
      </c>
      <c r="G10" s="51">
        <f t="shared" si="0"/>
        <v>44131.440404000001</v>
      </c>
      <c r="H10" s="52">
        <f t="shared" si="1"/>
        <v>1456.5504040000001</v>
      </c>
      <c r="I10" s="32">
        <v>1336.191028</v>
      </c>
      <c r="J10" s="32">
        <v>120.359376</v>
      </c>
      <c r="K10" s="32">
        <v>42674.89</v>
      </c>
    </row>
    <row r="11" spans="1:11" ht="19.5" customHeight="1">
      <c r="A11" s="28"/>
      <c r="B11" s="28"/>
      <c r="C11" s="29"/>
      <c r="D11" s="29" t="s">
        <v>73</v>
      </c>
      <c r="E11" s="29"/>
      <c r="F11" s="30" t="s">
        <v>74</v>
      </c>
      <c r="G11" s="51">
        <f t="shared" si="0"/>
        <v>39711</v>
      </c>
      <c r="H11" s="52">
        <f t="shared" si="1"/>
        <v>0</v>
      </c>
      <c r="I11" s="32">
        <v>0</v>
      </c>
      <c r="J11" s="32">
        <v>0</v>
      </c>
      <c r="K11" s="32">
        <v>39711</v>
      </c>
    </row>
    <row r="12" spans="1:11" ht="19.5" customHeight="1">
      <c r="A12" s="28"/>
      <c r="B12" s="28"/>
      <c r="C12" s="29"/>
      <c r="D12" s="29"/>
      <c r="E12" s="29" t="s">
        <v>75</v>
      </c>
      <c r="F12" s="30" t="s">
        <v>76</v>
      </c>
      <c r="G12" s="51">
        <f t="shared" si="0"/>
        <v>38261</v>
      </c>
      <c r="H12" s="52">
        <f t="shared" si="1"/>
        <v>0</v>
      </c>
      <c r="I12" s="32">
        <v>0</v>
      </c>
      <c r="J12" s="32">
        <v>0</v>
      </c>
      <c r="K12" s="32">
        <v>38261</v>
      </c>
    </row>
    <row r="13" spans="1:11" ht="19.5" customHeight="1">
      <c r="A13" s="28"/>
      <c r="B13" s="28"/>
      <c r="C13" s="29"/>
      <c r="D13" s="29"/>
      <c r="E13" s="29" t="s">
        <v>77</v>
      </c>
      <c r="F13" s="30" t="s">
        <v>78</v>
      </c>
      <c r="G13" s="51">
        <f t="shared" si="0"/>
        <v>1450</v>
      </c>
      <c r="H13" s="52">
        <f t="shared" si="1"/>
        <v>0</v>
      </c>
      <c r="I13" s="32">
        <v>0</v>
      </c>
      <c r="J13" s="32">
        <v>0</v>
      </c>
      <c r="K13" s="32">
        <v>1450</v>
      </c>
    </row>
    <row r="14" spans="1:11" ht="19.5" customHeight="1">
      <c r="A14" s="28"/>
      <c r="B14" s="28"/>
      <c r="C14" s="29"/>
      <c r="D14" s="29" t="s">
        <v>79</v>
      </c>
      <c r="E14" s="29"/>
      <c r="F14" s="30" t="s">
        <v>80</v>
      </c>
      <c r="G14" s="51">
        <f t="shared" si="0"/>
        <v>2294</v>
      </c>
      <c r="H14" s="52">
        <f t="shared" si="1"/>
        <v>0</v>
      </c>
      <c r="I14" s="32">
        <v>0</v>
      </c>
      <c r="J14" s="32">
        <v>0</v>
      </c>
      <c r="K14" s="32">
        <v>2294</v>
      </c>
    </row>
    <row r="15" spans="1:11" ht="19.5" customHeight="1">
      <c r="A15" s="28"/>
      <c r="B15" s="28"/>
      <c r="C15" s="29"/>
      <c r="D15" s="29"/>
      <c r="E15" s="29" t="s">
        <v>81</v>
      </c>
      <c r="F15" s="30" t="s">
        <v>82</v>
      </c>
      <c r="G15" s="51">
        <f t="shared" si="0"/>
        <v>2294</v>
      </c>
      <c r="H15" s="52">
        <f t="shared" si="1"/>
        <v>0</v>
      </c>
      <c r="I15" s="32">
        <v>0</v>
      </c>
      <c r="J15" s="32">
        <v>0</v>
      </c>
      <c r="K15" s="32">
        <v>2294</v>
      </c>
    </row>
    <row r="16" spans="1:11" ht="19.5" customHeight="1">
      <c r="A16" s="28"/>
      <c r="B16" s="28"/>
      <c r="C16" s="29"/>
      <c r="D16" s="29" t="s">
        <v>83</v>
      </c>
      <c r="E16" s="29"/>
      <c r="F16" s="30" t="s">
        <v>84</v>
      </c>
      <c r="G16" s="51">
        <f t="shared" si="0"/>
        <v>2126.4404039999999</v>
      </c>
      <c r="H16" s="52">
        <f t="shared" si="1"/>
        <v>1456.5504040000001</v>
      </c>
      <c r="I16" s="32">
        <v>1336.191028</v>
      </c>
      <c r="J16" s="32">
        <v>120.359376</v>
      </c>
      <c r="K16" s="32">
        <v>669.89</v>
      </c>
    </row>
    <row r="17" spans="1:11" ht="19.5" customHeight="1">
      <c r="A17" s="28"/>
      <c r="B17" s="28"/>
      <c r="C17" s="29"/>
      <c r="D17" s="29"/>
      <c r="E17" s="29" t="s">
        <v>81</v>
      </c>
      <c r="F17" s="30" t="s">
        <v>85</v>
      </c>
      <c r="G17" s="51">
        <f t="shared" si="0"/>
        <v>1456.5504040000001</v>
      </c>
      <c r="H17" s="52">
        <f t="shared" si="1"/>
        <v>1456.5504040000001</v>
      </c>
      <c r="I17" s="32">
        <v>1336.191028</v>
      </c>
      <c r="J17" s="32">
        <v>120.359376</v>
      </c>
      <c r="K17" s="32">
        <v>0</v>
      </c>
    </row>
    <row r="18" spans="1:11" ht="19.5" customHeight="1">
      <c r="A18" s="28"/>
      <c r="B18" s="28"/>
      <c r="C18" s="29"/>
      <c r="D18" s="29"/>
      <c r="E18" s="29" t="s">
        <v>75</v>
      </c>
      <c r="F18" s="30" t="s">
        <v>86</v>
      </c>
      <c r="G18" s="51">
        <f t="shared" si="0"/>
        <v>185.85</v>
      </c>
      <c r="H18" s="52">
        <f t="shared" si="1"/>
        <v>0</v>
      </c>
      <c r="I18" s="32">
        <v>0</v>
      </c>
      <c r="J18" s="32">
        <v>0</v>
      </c>
      <c r="K18" s="32">
        <v>185.85</v>
      </c>
    </row>
    <row r="19" spans="1:11" ht="19.5" customHeight="1">
      <c r="A19" s="28"/>
      <c r="B19" s="28"/>
      <c r="C19" s="29"/>
      <c r="D19" s="29"/>
      <c r="E19" s="29" t="s">
        <v>66</v>
      </c>
      <c r="F19" s="30" t="s">
        <v>87</v>
      </c>
      <c r="G19" s="51">
        <f t="shared" si="0"/>
        <v>130</v>
      </c>
      <c r="H19" s="52">
        <f t="shared" si="1"/>
        <v>0</v>
      </c>
      <c r="I19" s="32">
        <v>0</v>
      </c>
      <c r="J19" s="32">
        <v>0</v>
      </c>
      <c r="K19" s="32">
        <v>130</v>
      </c>
    </row>
    <row r="20" spans="1:11" ht="19.5" customHeight="1">
      <c r="A20" s="28"/>
      <c r="B20" s="28"/>
      <c r="C20" s="29"/>
      <c r="D20" s="29"/>
      <c r="E20" s="29" t="s">
        <v>69</v>
      </c>
      <c r="F20" s="30" t="s">
        <v>88</v>
      </c>
      <c r="G20" s="51">
        <f t="shared" si="0"/>
        <v>332.04</v>
      </c>
      <c r="H20" s="52">
        <f t="shared" si="1"/>
        <v>0</v>
      </c>
      <c r="I20" s="32">
        <v>0</v>
      </c>
      <c r="J20" s="32">
        <v>0</v>
      </c>
      <c r="K20" s="32">
        <v>332.04</v>
      </c>
    </row>
    <row r="21" spans="1:11" ht="19.5" customHeight="1">
      <c r="A21" s="28"/>
      <c r="B21" s="28"/>
      <c r="C21" s="29"/>
      <c r="D21" s="29"/>
      <c r="E21" s="29" t="s">
        <v>77</v>
      </c>
      <c r="F21" s="30" t="s">
        <v>89</v>
      </c>
      <c r="G21" s="51">
        <f t="shared" si="0"/>
        <v>22</v>
      </c>
      <c r="H21" s="52">
        <f t="shared" si="1"/>
        <v>0</v>
      </c>
      <c r="I21" s="32">
        <v>0</v>
      </c>
      <c r="J21" s="32">
        <v>0</v>
      </c>
      <c r="K21" s="32">
        <v>22</v>
      </c>
    </row>
    <row r="22" spans="1:11" ht="19.5" customHeight="1">
      <c r="A22" s="28"/>
      <c r="B22" s="28"/>
      <c r="C22" s="29" t="s">
        <v>90</v>
      </c>
      <c r="D22" s="29"/>
      <c r="E22" s="29"/>
      <c r="F22" s="30" t="s">
        <v>91</v>
      </c>
      <c r="G22" s="51">
        <f t="shared" si="0"/>
        <v>168.81360000000001</v>
      </c>
      <c r="H22" s="52">
        <f t="shared" si="1"/>
        <v>168.81360000000001</v>
      </c>
      <c r="I22" s="32">
        <v>168.81360000000001</v>
      </c>
      <c r="J22" s="32">
        <v>0</v>
      </c>
      <c r="K22" s="32">
        <v>0</v>
      </c>
    </row>
    <row r="23" spans="1:11" ht="19.5" customHeight="1">
      <c r="A23" s="28"/>
      <c r="B23" s="28"/>
      <c r="C23" s="29"/>
      <c r="D23" s="29" t="s">
        <v>75</v>
      </c>
      <c r="E23" s="29"/>
      <c r="F23" s="30" t="s">
        <v>92</v>
      </c>
      <c r="G23" s="51">
        <f t="shared" si="0"/>
        <v>168.81360000000001</v>
      </c>
      <c r="H23" s="52">
        <f t="shared" si="1"/>
        <v>168.81360000000001</v>
      </c>
      <c r="I23" s="32">
        <v>168.81360000000001</v>
      </c>
      <c r="J23" s="32">
        <v>0</v>
      </c>
      <c r="K23" s="32">
        <v>0</v>
      </c>
    </row>
    <row r="24" spans="1:11" ht="19.5" customHeight="1">
      <c r="A24" s="28"/>
      <c r="B24" s="28"/>
      <c r="C24" s="29"/>
      <c r="D24" s="29"/>
      <c r="E24" s="29" t="s">
        <v>81</v>
      </c>
      <c r="F24" s="30" t="s">
        <v>93</v>
      </c>
      <c r="G24" s="51">
        <f t="shared" si="0"/>
        <v>168.81360000000001</v>
      </c>
      <c r="H24" s="52">
        <f t="shared" si="1"/>
        <v>168.81360000000001</v>
      </c>
      <c r="I24" s="32">
        <v>168.81360000000001</v>
      </c>
      <c r="J24" s="32">
        <v>0</v>
      </c>
      <c r="K24" s="32">
        <v>0</v>
      </c>
    </row>
  </sheetData>
  <mergeCells count="9">
    <mergeCell ref="A3:A4"/>
    <mergeCell ref="B3:B4"/>
    <mergeCell ref="A2:J2"/>
    <mergeCell ref="C1:K1"/>
    <mergeCell ref="C3:E3"/>
    <mergeCell ref="H3:J3"/>
    <mergeCell ref="F3:F4"/>
    <mergeCell ref="G3:G4"/>
    <mergeCell ref="K3:K4"/>
  </mergeCells>
  <phoneticPr fontId="16" type="noConversion"/>
  <pageMargins left="0.75" right="0.25" top="0.23" bottom="0.74803149606299213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pane ySplit="4" topLeftCell="A5" activePane="bottomLeft" state="frozen"/>
      <selection pane="bottomLeft" activeCell="A3" sqref="A3:B3"/>
    </sheetView>
  </sheetViews>
  <sheetFormatPr defaultColWidth="8.875" defaultRowHeight="15" customHeight="1"/>
  <cols>
    <col min="1" max="2" width="5.75" customWidth="1"/>
    <col min="3" max="3" width="32.875" customWidth="1"/>
    <col min="4" max="5" width="5.75" customWidth="1"/>
    <col min="6" max="6" width="32.875" customWidth="1"/>
    <col min="7" max="9" width="14.25" customWidth="1"/>
  </cols>
  <sheetData>
    <row r="1" spans="1:9" s="53" customFormat="1" ht="40.5" customHeight="1">
      <c r="A1" s="106" t="s">
        <v>113</v>
      </c>
      <c r="B1" s="75"/>
      <c r="C1" s="75"/>
      <c r="D1" s="75"/>
      <c r="E1" s="75"/>
      <c r="F1" s="75"/>
      <c r="G1" s="75"/>
      <c r="H1" s="75"/>
      <c r="I1" s="75"/>
    </row>
    <row r="2" spans="1:9" ht="21" customHeight="1">
      <c r="A2" s="78" t="s">
        <v>206</v>
      </c>
      <c r="B2" s="78"/>
      <c r="C2" s="78"/>
      <c r="D2" s="78"/>
      <c r="E2" s="78"/>
      <c r="F2" s="78"/>
      <c r="G2" s="78"/>
      <c r="H2" s="78"/>
      <c r="I2" s="8" t="s">
        <v>1</v>
      </c>
    </row>
    <row r="3" spans="1:9" s="50" customFormat="1" ht="21" customHeight="1">
      <c r="A3" s="85" t="s">
        <v>51</v>
      </c>
      <c r="B3" s="85"/>
      <c r="C3" s="85" t="s">
        <v>114</v>
      </c>
      <c r="D3" s="85" t="s">
        <v>51</v>
      </c>
      <c r="E3" s="85"/>
      <c r="F3" s="85" t="s">
        <v>115</v>
      </c>
      <c r="G3" s="85" t="s">
        <v>116</v>
      </c>
      <c r="H3" s="85"/>
      <c r="I3" s="85"/>
    </row>
    <row r="4" spans="1:9" s="50" customFormat="1" ht="21" customHeight="1">
      <c r="A4" s="27" t="s">
        <v>57</v>
      </c>
      <c r="B4" s="27" t="s">
        <v>58</v>
      </c>
      <c r="C4" s="85"/>
      <c r="D4" s="27" t="s">
        <v>57</v>
      </c>
      <c r="E4" s="27" t="s">
        <v>58</v>
      </c>
      <c r="F4" s="85"/>
      <c r="G4" s="27" t="s">
        <v>60</v>
      </c>
      <c r="H4" s="27" t="s">
        <v>111</v>
      </c>
      <c r="I4" s="27" t="s">
        <v>112</v>
      </c>
    </row>
    <row r="5" spans="1:9" ht="21" customHeight="1">
      <c r="A5" s="34"/>
      <c r="B5" s="34"/>
      <c r="C5" s="28" t="s">
        <v>53</v>
      </c>
      <c r="D5" s="34"/>
      <c r="E5" s="34"/>
      <c r="F5" s="28"/>
      <c r="G5" s="54">
        <f t="shared" ref="G5:G25" si="0">H5+I5</f>
        <v>1873.9799999999998</v>
      </c>
      <c r="H5" s="54" t="s">
        <v>117</v>
      </c>
      <c r="I5" s="55" t="s">
        <v>118</v>
      </c>
    </row>
    <row r="6" spans="1:9" ht="21" customHeight="1">
      <c r="A6" s="34" t="s">
        <v>119</v>
      </c>
      <c r="B6" s="34"/>
      <c r="C6" s="28" t="s">
        <v>120</v>
      </c>
      <c r="D6" s="34" t="s">
        <v>121</v>
      </c>
      <c r="E6" s="34"/>
      <c r="F6" s="28" t="s">
        <v>122</v>
      </c>
      <c r="G6" s="54">
        <f t="shared" si="0"/>
        <v>1789.58</v>
      </c>
      <c r="H6" s="54" t="s">
        <v>123</v>
      </c>
      <c r="I6" s="55" t="s">
        <v>124</v>
      </c>
    </row>
    <row r="7" spans="1:9" ht="21" customHeight="1">
      <c r="A7" s="34" t="s">
        <v>119</v>
      </c>
      <c r="B7" s="34" t="s">
        <v>81</v>
      </c>
      <c r="C7" s="28" t="s">
        <v>125</v>
      </c>
      <c r="D7" s="34" t="s">
        <v>121</v>
      </c>
      <c r="E7" s="34" t="s">
        <v>81</v>
      </c>
      <c r="F7" s="28" t="s">
        <v>126</v>
      </c>
      <c r="G7" s="54">
        <f t="shared" si="0"/>
        <v>344.67</v>
      </c>
      <c r="H7" s="54" t="s">
        <v>127</v>
      </c>
      <c r="I7" s="55">
        <v>0</v>
      </c>
    </row>
    <row r="8" spans="1:9" ht="21" customHeight="1">
      <c r="A8" s="34" t="s">
        <v>119</v>
      </c>
      <c r="B8" s="34" t="s">
        <v>75</v>
      </c>
      <c r="C8" s="28" t="s">
        <v>128</v>
      </c>
      <c r="D8" s="34" t="s">
        <v>121</v>
      </c>
      <c r="E8" s="34" t="s">
        <v>81</v>
      </c>
      <c r="F8" s="28" t="s">
        <v>126</v>
      </c>
      <c r="G8" s="54">
        <f t="shared" si="0"/>
        <v>353.07</v>
      </c>
      <c r="H8" s="54" t="s">
        <v>129</v>
      </c>
      <c r="I8" s="55">
        <v>0</v>
      </c>
    </row>
    <row r="9" spans="1:9" ht="21" customHeight="1">
      <c r="A9" s="34" t="s">
        <v>119</v>
      </c>
      <c r="B9" s="34" t="s">
        <v>130</v>
      </c>
      <c r="C9" s="28" t="s">
        <v>131</v>
      </c>
      <c r="D9" s="34" t="s">
        <v>121</v>
      </c>
      <c r="E9" s="34" t="s">
        <v>81</v>
      </c>
      <c r="F9" s="28" t="s">
        <v>126</v>
      </c>
      <c r="G9" s="54">
        <f t="shared" si="0"/>
        <v>10.129999999999999</v>
      </c>
      <c r="H9" s="54" t="s">
        <v>132</v>
      </c>
      <c r="I9" s="55" t="s">
        <v>133</v>
      </c>
    </row>
    <row r="10" spans="1:9" ht="21" customHeight="1">
      <c r="A10" s="34" t="s">
        <v>119</v>
      </c>
      <c r="B10" s="34" t="s">
        <v>69</v>
      </c>
      <c r="C10" s="28" t="s">
        <v>134</v>
      </c>
      <c r="D10" s="34" t="s">
        <v>121</v>
      </c>
      <c r="E10" s="34" t="s">
        <v>77</v>
      </c>
      <c r="F10" s="28" t="s">
        <v>135</v>
      </c>
      <c r="G10" s="54">
        <f t="shared" si="0"/>
        <v>33.61</v>
      </c>
      <c r="H10" s="54">
        <v>0</v>
      </c>
      <c r="I10" s="55" t="s">
        <v>136</v>
      </c>
    </row>
    <row r="11" spans="1:9" ht="21" customHeight="1">
      <c r="A11" s="34" t="s">
        <v>119</v>
      </c>
      <c r="B11" s="34" t="s">
        <v>137</v>
      </c>
      <c r="C11" s="28" t="s">
        <v>138</v>
      </c>
      <c r="D11" s="34" t="s">
        <v>121</v>
      </c>
      <c r="E11" s="34" t="s">
        <v>81</v>
      </c>
      <c r="F11" s="28" t="s">
        <v>126</v>
      </c>
      <c r="G11" s="54">
        <f t="shared" si="0"/>
        <v>526.19000000000005</v>
      </c>
      <c r="H11" s="54" t="s">
        <v>139</v>
      </c>
      <c r="I11" s="55">
        <v>0</v>
      </c>
    </row>
    <row r="12" spans="1:9" ht="21" customHeight="1">
      <c r="A12" s="34" t="s">
        <v>119</v>
      </c>
      <c r="B12" s="34" t="s">
        <v>140</v>
      </c>
      <c r="C12" s="28" t="s">
        <v>141</v>
      </c>
      <c r="D12" s="34" t="s">
        <v>121</v>
      </c>
      <c r="E12" s="34" t="s">
        <v>75</v>
      </c>
      <c r="F12" s="28" t="s">
        <v>142</v>
      </c>
      <c r="G12" s="54">
        <f t="shared" si="0"/>
        <v>165.17</v>
      </c>
      <c r="H12" s="54" t="s">
        <v>143</v>
      </c>
      <c r="I12" s="55">
        <v>0</v>
      </c>
    </row>
    <row r="13" spans="1:9" ht="21" customHeight="1">
      <c r="A13" s="34" t="s">
        <v>119</v>
      </c>
      <c r="B13" s="34" t="s">
        <v>144</v>
      </c>
      <c r="C13" s="28" t="s">
        <v>145</v>
      </c>
      <c r="D13" s="34" t="s">
        <v>121</v>
      </c>
      <c r="E13" s="34" t="s">
        <v>75</v>
      </c>
      <c r="F13" s="28" t="s">
        <v>142</v>
      </c>
      <c r="G13" s="54">
        <f t="shared" si="0"/>
        <v>83.45</v>
      </c>
      <c r="H13" s="54" t="s">
        <v>146</v>
      </c>
      <c r="I13" s="55">
        <v>0</v>
      </c>
    </row>
    <row r="14" spans="1:9" ht="21" customHeight="1">
      <c r="A14" s="34" t="s">
        <v>119</v>
      </c>
      <c r="B14" s="34" t="s">
        <v>147</v>
      </c>
      <c r="C14" s="28" t="s">
        <v>148</v>
      </c>
      <c r="D14" s="34" t="s">
        <v>121</v>
      </c>
      <c r="E14" s="34" t="s">
        <v>75</v>
      </c>
      <c r="F14" s="28" t="s">
        <v>142</v>
      </c>
      <c r="G14" s="54">
        <f t="shared" si="0"/>
        <v>96.66</v>
      </c>
      <c r="H14" s="54" t="s">
        <v>149</v>
      </c>
      <c r="I14" s="55">
        <v>0</v>
      </c>
    </row>
    <row r="15" spans="1:9" ht="21" customHeight="1">
      <c r="A15" s="34" t="s">
        <v>119</v>
      </c>
      <c r="B15" s="34" t="s">
        <v>73</v>
      </c>
      <c r="C15" s="28" t="s">
        <v>150</v>
      </c>
      <c r="D15" s="34" t="s">
        <v>121</v>
      </c>
      <c r="E15" s="34" t="s">
        <v>75</v>
      </c>
      <c r="F15" s="28" t="s">
        <v>142</v>
      </c>
      <c r="G15" s="54">
        <f t="shared" si="0"/>
        <v>7.82</v>
      </c>
      <c r="H15" s="54" t="s">
        <v>151</v>
      </c>
      <c r="I15" s="55">
        <v>0</v>
      </c>
    </row>
    <row r="16" spans="1:9" ht="21" customHeight="1">
      <c r="A16" s="34" t="s">
        <v>119</v>
      </c>
      <c r="B16" s="34" t="s">
        <v>79</v>
      </c>
      <c r="C16" s="28" t="s">
        <v>152</v>
      </c>
      <c r="D16" s="34" t="s">
        <v>121</v>
      </c>
      <c r="E16" s="34" t="s">
        <v>130</v>
      </c>
      <c r="F16" s="28" t="s">
        <v>152</v>
      </c>
      <c r="G16" s="54">
        <f t="shared" si="0"/>
        <v>168.81</v>
      </c>
      <c r="H16" s="54" t="s">
        <v>153</v>
      </c>
      <c r="I16" s="55">
        <v>0</v>
      </c>
    </row>
    <row r="17" spans="1:9" ht="21" customHeight="1">
      <c r="A17" s="34" t="s">
        <v>154</v>
      </c>
      <c r="B17" s="34"/>
      <c r="C17" s="28" t="s">
        <v>155</v>
      </c>
      <c r="D17" s="34" t="s">
        <v>156</v>
      </c>
      <c r="E17" s="34"/>
      <c r="F17" s="28" t="s">
        <v>157</v>
      </c>
      <c r="G17" s="54">
        <f t="shared" si="0"/>
        <v>81.25</v>
      </c>
      <c r="H17" s="54">
        <v>0</v>
      </c>
      <c r="I17" s="55" t="s">
        <v>158</v>
      </c>
    </row>
    <row r="18" spans="1:9" ht="21" customHeight="1">
      <c r="A18" s="34" t="s">
        <v>154</v>
      </c>
      <c r="B18" s="34" t="s">
        <v>81</v>
      </c>
      <c r="C18" s="28" t="s">
        <v>159</v>
      </c>
      <c r="D18" s="34" t="s">
        <v>156</v>
      </c>
      <c r="E18" s="34" t="s">
        <v>81</v>
      </c>
      <c r="F18" s="28" t="s">
        <v>160</v>
      </c>
      <c r="G18" s="54">
        <f t="shared" si="0"/>
        <v>16</v>
      </c>
      <c r="H18" s="54">
        <v>0</v>
      </c>
      <c r="I18" s="55" t="s">
        <v>161</v>
      </c>
    </row>
    <row r="19" spans="1:9" ht="21" customHeight="1">
      <c r="A19" s="34" t="s">
        <v>154</v>
      </c>
      <c r="B19" s="34" t="s">
        <v>162</v>
      </c>
      <c r="C19" s="28" t="s">
        <v>163</v>
      </c>
      <c r="D19" s="34" t="s">
        <v>156</v>
      </c>
      <c r="E19" s="34" t="s">
        <v>81</v>
      </c>
      <c r="F19" s="28" t="s">
        <v>160</v>
      </c>
      <c r="G19" s="54">
        <f t="shared" si="0"/>
        <v>3</v>
      </c>
      <c r="H19" s="54">
        <v>0</v>
      </c>
      <c r="I19" s="55" t="s">
        <v>164</v>
      </c>
    </row>
    <row r="20" spans="1:9" ht="21" customHeight="1">
      <c r="A20" s="34" t="s">
        <v>154</v>
      </c>
      <c r="B20" s="34" t="s">
        <v>165</v>
      </c>
      <c r="C20" s="28" t="s">
        <v>166</v>
      </c>
      <c r="D20" s="34" t="s">
        <v>156</v>
      </c>
      <c r="E20" s="34" t="s">
        <v>81</v>
      </c>
      <c r="F20" s="28" t="s">
        <v>160</v>
      </c>
      <c r="G20" s="54">
        <f t="shared" si="0"/>
        <v>14.21</v>
      </c>
      <c r="H20" s="54">
        <v>0</v>
      </c>
      <c r="I20" s="55" t="s">
        <v>167</v>
      </c>
    </row>
    <row r="21" spans="1:9" ht="21" customHeight="1">
      <c r="A21" s="34" t="s">
        <v>154</v>
      </c>
      <c r="B21" s="34" t="s">
        <v>168</v>
      </c>
      <c r="C21" s="28" t="s">
        <v>169</v>
      </c>
      <c r="D21" s="34" t="s">
        <v>156</v>
      </c>
      <c r="E21" s="34" t="s">
        <v>81</v>
      </c>
      <c r="F21" s="28" t="s">
        <v>160</v>
      </c>
      <c r="G21" s="54">
        <f t="shared" si="0"/>
        <v>32.950000000000003</v>
      </c>
      <c r="H21" s="54">
        <v>0</v>
      </c>
      <c r="I21" s="55" t="s">
        <v>170</v>
      </c>
    </row>
    <row r="22" spans="1:9" ht="21" customHeight="1">
      <c r="A22" s="34" t="s">
        <v>154</v>
      </c>
      <c r="B22" s="34" t="s">
        <v>77</v>
      </c>
      <c r="C22" s="28" t="s">
        <v>171</v>
      </c>
      <c r="D22" s="34" t="s">
        <v>156</v>
      </c>
      <c r="E22" s="34" t="s">
        <v>77</v>
      </c>
      <c r="F22" s="28" t="s">
        <v>171</v>
      </c>
      <c r="G22" s="54">
        <f t="shared" si="0"/>
        <v>15.09</v>
      </c>
      <c r="H22" s="54">
        <v>0</v>
      </c>
      <c r="I22" s="55" t="s">
        <v>172</v>
      </c>
    </row>
    <row r="23" spans="1:9" ht="21" customHeight="1">
      <c r="A23" s="34" t="s">
        <v>173</v>
      </c>
      <c r="B23" s="34"/>
      <c r="C23" s="28" t="s">
        <v>174</v>
      </c>
      <c r="D23" s="34" t="s">
        <v>175</v>
      </c>
      <c r="E23" s="34"/>
      <c r="F23" s="28" t="s">
        <v>174</v>
      </c>
      <c r="G23" s="54">
        <f t="shared" si="0"/>
        <v>3.16</v>
      </c>
      <c r="H23" s="54" t="s">
        <v>176</v>
      </c>
      <c r="I23" s="55" t="s">
        <v>177</v>
      </c>
    </row>
    <row r="24" spans="1:9" ht="21" customHeight="1">
      <c r="A24" s="34" t="s">
        <v>173</v>
      </c>
      <c r="B24" s="34" t="s">
        <v>137</v>
      </c>
      <c r="C24" s="28" t="s">
        <v>178</v>
      </c>
      <c r="D24" s="34" t="s">
        <v>175</v>
      </c>
      <c r="E24" s="34" t="s">
        <v>81</v>
      </c>
      <c r="F24" s="28" t="s">
        <v>179</v>
      </c>
      <c r="G24" s="54">
        <f t="shared" si="0"/>
        <v>1.1599999999999999</v>
      </c>
      <c r="H24" s="54" t="s">
        <v>176</v>
      </c>
      <c r="I24" s="55">
        <v>0</v>
      </c>
    </row>
    <row r="25" spans="1:9" ht="21" customHeight="1">
      <c r="A25" s="34" t="s">
        <v>173</v>
      </c>
      <c r="B25" s="34" t="s">
        <v>77</v>
      </c>
      <c r="C25" s="28" t="s">
        <v>180</v>
      </c>
      <c r="D25" s="34" t="s">
        <v>175</v>
      </c>
      <c r="E25" s="34" t="s">
        <v>77</v>
      </c>
      <c r="F25" s="28" t="s">
        <v>180</v>
      </c>
      <c r="G25" s="54">
        <f t="shared" si="0"/>
        <v>2</v>
      </c>
      <c r="H25" s="54">
        <v>0</v>
      </c>
      <c r="I25" s="55" t="s">
        <v>177</v>
      </c>
    </row>
  </sheetData>
  <mergeCells count="7">
    <mergeCell ref="A1:I1"/>
    <mergeCell ref="A3:B3"/>
    <mergeCell ref="C3:C4"/>
    <mergeCell ref="D3:E3"/>
    <mergeCell ref="F3:F4"/>
    <mergeCell ref="G3:I3"/>
    <mergeCell ref="A2:H2"/>
  </mergeCells>
  <phoneticPr fontId="16" type="noConversion"/>
  <pageMargins left="0.69" right="0.26" top="0.17" bottom="0.2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5"/>
  <sheetViews>
    <sheetView topLeftCell="B1" workbookViewId="0">
      <selection activeCell="A2" sqref="A2:J2"/>
    </sheetView>
  </sheetViews>
  <sheetFormatPr defaultColWidth="8.875" defaultRowHeight="15" customHeight="1"/>
  <cols>
    <col min="1" max="1" width="0" hidden="1" customWidth="1"/>
    <col min="2" max="2" width="0.125" customWidth="1"/>
    <col min="3" max="5" width="5.75" customWidth="1"/>
    <col min="6" max="6" width="32.875" customWidth="1"/>
    <col min="7" max="11" width="14.25" customWidth="1"/>
  </cols>
  <sheetData>
    <row r="1" spans="1:11" s="24" customFormat="1" ht="40.5" customHeight="1">
      <c r="A1" s="25"/>
      <c r="C1" s="74" t="s">
        <v>181</v>
      </c>
      <c r="D1" s="87"/>
      <c r="E1" s="87"/>
      <c r="F1" s="87"/>
      <c r="G1" s="87"/>
      <c r="H1" s="87"/>
      <c r="I1" s="87"/>
      <c r="J1" s="87"/>
      <c r="K1" s="87"/>
    </row>
    <row r="2" spans="1:11" ht="18" customHeight="1">
      <c r="A2" s="103" t="s">
        <v>206</v>
      </c>
      <c r="B2" s="104"/>
      <c r="C2" s="105"/>
      <c r="D2" s="105"/>
      <c r="E2" s="105"/>
      <c r="F2" s="105"/>
      <c r="G2" s="105"/>
      <c r="H2" s="105"/>
      <c r="I2" s="105"/>
      <c r="J2" s="78"/>
      <c r="K2" s="8" t="s">
        <v>1</v>
      </c>
    </row>
    <row r="3" spans="1:11" ht="19.5" customHeight="1">
      <c r="A3" s="101" t="s">
        <v>49</v>
      </c>
      <c r="B3" s="101" t="s">
        <v>50</v>
      </c>
      <c r="C3" s="85" t="s">
        <v>51</v>
      </c>
      <c r="D3" s="89"/>
      <c r="E3" s="89"/>
      <c r="F3" s="85" t="s">
        <v>52</v>
      </c>
      <c r="G3" s="85" t="s">
        <v>53</v>
      </c>
      <c r="H3" s="85" t="s">
        <v>96</v>
      </c>
      <c r="I3" s="89"/>
      <c r="J3" s="89"/>
      <c r="K3" s="85" t="s">
        <v>97</v>
      </c>
    </row>
    <row r="4" spans="1:11" s="50" customFormat="1" ht="19.5" customHeight="1">
      <c r="A4" s="102"/>
      <c r="B4" s="102"/>
      <c r="C4" s="27" t="s">
        <v>57</v>
      </c>
      <c r="D4" s="27" t="s">
        <v>58</v>
      </c>
      <c r="E4" s="27" t="s">
        <v>59</v>
      </c>
      <c r="F4" s="85"/>
      <c r="G4" s="85"/>
      <c r="H4" s="27" t="s">
        <v>110</v>
      </c>
      <c r="I4" s="27" t="s">
        <v>111</v>
      </c>
      <c r="J4" s="27" t="s">
        <v>112</v>
      </c>
      <c r="K4" s="85"/>
    </row>
    <row r="5" spans="1:11" s="5" customFormat="1" ht="19.5" customHeight="1">
      <c r="A5" s="30"/>
      <c r="B5" s="30"/>
      <c r="C5" s="29"/>
      <c r="D5" s="29"/>
      <c r="E5" s="29"/>
      <c r="F5" s="30"/>
      <c r="G5" s="56">
        <f>SUM(I5:K5)</f>
        <v>0</v>
      </c>
      <c r="H5" s="56">
        <f>I5+J5</f>
        <v>0</v>
      </c>
      <c r="I5" s="32">
        <v>0</v>
      </c>
      <c r="J5" s="32">
        <v>0</v>
      </c>
      <c r="K5" s="32">
        <v>0</v>
      </c>
    </row>
  </sheetData>
  <mergeCells count="9">
    <mergeCell ref="A3:A4"/>
    <mergeCell ref="B3:B4"/>
    <mergeCell ref="A2:J2"/>
    <mergeCell ref="C1:K1"/>
    <mergeCell ref="C3:E3"/>
    <mergeCell ref="H3:J3"/>
    <mergeCell ref="F3:F4"/>
    <mergeCell ref="G3:G4"/>
    <mergeCell ref="K3:K4"/>
  </mergeCells>
  <phoneticPr fontId="16" type="noConversion"/>
  <pageMargins left="0.17" right="0.2" top="0.74803149606299213" bottom="0.74803149606299213" header="0.31496062992125984" footer="0.31496062992125984"/>
  <pageSetup paperSize="9" scale="12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pane ySplit="1" topLeftCell="A2" activePane="bottomLeft" state="frozen"/>
      <selection pane="bottomLeft" activeCell="D23" sqref="D23"/>
    </sheetView>
  </sheetViews>
  <sheetFormatPr defaultColWidth="8.875" defaultRowHeight="15" customHeight="1"/>
  <cols>
    <col min="1" max="1" width="14.5" style="58" customWidth="1"/>
    <col min="2" max="2" width="35.75" style="58" customWidth="1"/>
    <col min="3" max="3" width="21" style="59" customWidth="1"/>
    <col min="4" max="6" width="24.625" style="59" customWidth="1"/>
    <col min="7" max="16384" width="8.875" style="60"/>
  </cols>
  <sheetData>
    <row r="1" spans="1:6" ht="15" customHeight="1">
      <c r="A1" s="57"/>
    </row>
    <row r="2" spans="1:6" s="58" customFormat="1" ht="45" customHeight="1">
      <c r="A2" s="107" t="s">
        <v>204</v>
      </c>
      <c r="B2" s="107"/>
      <c r="C2" s="107"/>
      <c r="D2" s="107"/>
      <c r="E2" s="107"/>
      <c r="F2" s="107"/>
    </row>
    <row r="3" spans="1:6" s="58" customFormat="1" ht="22.5" customHeight="1">
      <c r="A3" s="108" t="s">
        <v>205</v>
      </c>
      <c r="B3" s="109"/>
      <c r="C3" s="109"/>
      <c r="D3" s="109"/>
      <c r="E3" s="61" t="s">
        <v>182</v>
      </c>
      <c r="F3" s="62" t="s">
        <v>183</v>
      </c>
    </row>
    <row r="4" spans="1:6" s="58" customFormat="1" ht="22.5" customHeight="1">
      <c r="A4" s="110" t="s">
        <v>184</v>
      </c>
      <c r="B4" s="110" t="s">
        <v>101</v>
      </c>
      <c r="C4" s="110" t="s">
        <v>185</v>
      </c>
      <c r="D4" s="110"/>
      <c r="E4" s="110"/>
      <c r="F4" s="110"/>
    </row>
    <row r="5" spans="1:6" s="58" customFormat="1" ht="22.5" customHeight="1">
      <c r="A5" s="110"/>
      <c r="B5" s="110"/>
      <c r="C5" s="63" t="s">
        <v>53</v>
      </c>
      <c r="D5" s="63" t="s">
        <v>186</v>
      </c>
      <c r="E5" s="63" t="s">
        <v>187</v>
      </c>
      <c r="F5" s="63" t="s">
        <v>188</v>
      </c>
    </row>
    <row r="6" spans="1:6" s="58" customFormat="1" ht="22.5" customHeight="1">
      <c r="A6" s="63" t="s">
        <v>189</v>
      </c>
      <c r="B6" s="63">
        <v>1</v>
      </c>
      <c r="C6" s="63">
        <v>2</v>
      </c>
      <c r="D6" s="63">
        <v>3</v>
      </c>
      <c r="E6" s="63">
        <v>4</v>
      </c>
      <c r="F6" s="63">
        <v>5</v>
      </c>
    </row>
    <row r="7" spans="1:6" s="67" customFormat="1" ht="22.5" customHeight="1">
      <c r="A7" s="64">
        <v>1</v>
      </c>
      <c r="B7" s="65" t="s">
        <v>53</v>
      </c>
      <c r="C7" s="66">
        <f t="shared" ref="C7:C13" si="0">SUM(D7,E7,F7)</f>
        <v>0</v>
      </c>
      <c r="D7" s="66">
        <f>D8</f>
        <v>0</v>
      </c>
      <c r="E7" s="66">
        <f>E8</f>
        <v>0</v>
      </c>
      <c r="F7" s="66">
        <f>F8</f>
        <v>0</v>
      </c>
    </row>
    <row r="8" spans="1:6" s="67" customFormat="1" ht="22.5" customHeight="1">
      <c r="A8" s="64">
        <v>2</v>
      </c>
      <c r="B8" s="65" t="s">
        <v>190</v>
      </c>
      <c r="C8" s="66">
        <f t="shared" si="0"/>
        <v>0</v>
      </c>
      <c r="D8" s="66">
        <f>SUM(D9,D11,D12,D13)</f>
        <v>0</v>
      </c>
      <c r="E8" s="66">
        <f>SUM(E9,E11,E12,E13)</f>
        <v>0</v>
      </c>
      <c r="F8" s="66">
        <f>SUM(F9,F11,F12,F13)</f>
        <v>0</v>
      </c>
    </row>
    <row r="9" spans="1:6" s="67" customFormat="1" ht="22.5" customHeight="1">
      <c r="A9" s="64">
        <v>3</v>
      </c>
      <c r="B9" s="65" t="s">
        <v>191</v>
      </c>
      <c r="C9" s="66">
        <f t="shared" si="0"/>
        <v>0</v>
      </c>
      <c r="D9" s="66">
        <v>0</v>
      </c>
      <c r="E9" s="66">
        <v>0</v>
      </c>
      <c r="F9" s="66">
        <v>0</v>
      </c>
    </row>
    <row r="10" spans="1:6" s="67" customFormat="1" ht="22.5" customHeight="1">
      <c r="A10" s="64">
        <v>4</v>
      </c>
      <c r="B10" s="65" t="s">
        <v>192</v>
      </c>
      <c r="C10" s="66">
        <f t="shared" si="0"/>
        <v>0</v>
      </c>
      <c r="D10" s="66">
        <f>SUM(D11,D12)</f>
        <v>0</v>
      </c>
      <c r="E10" s="66">
        <f>SUM(E11,E12)</f>
        <v>0</v>
      </c>
      <c r="F10" s="66">
        <f>SUM(F11,F12)</f>
        <v>0</v>
      </c>
    </row>
    <row r="11" spans="1:6" s="67" customFormat="1" ht="22.5" customHeight="1">
      <c r="A11" s="64">
        <v>5</v>
      </c>
      <c r="B11" s="65" t="s">
        <v>193</v>
      </c>
      <c r="C11" s="66">
        <f t="shared" si="0"/>
        <v>0</v>
      </c>
      <c r="D11" s="66">
        <v>0</v>
      </c>
      <c r="E11" s="66">
        <v>0</v>
      </c>
      <c r="F11" s="66">
        <v>0</v>
      </c>
    </row>
    <row r="12" spans="1:6" s="67" customFormat="1" ht="22.5" customHeight="1">
      <c r="A12" s="64">
        <v>6</v>
      </c>
      <c r="B12" s="65" t="s">
        <v>194</v>
      </c>
      <c r="C12" s="66">
        <f t="shared" si="0"/>
        <v>0</v>
      </c>
      <c r="D12" s="66">
        <v>0</v>
      </c>
      <c r="E12" s="66">
        <v>0</v>
      </c>
      <c r="F12" s="66">
        <v>0</v>
      </c>
    </row>
    <row r="13" spans="1:6" s="67" customFormat="1" ht="22.5" customHeight="1">
      <c r="A13" s="64">
        <v>7</v>
      </c>
      <c r="B13" s="65" t="s">
        <v>195</v>
      </c>
      <c r="C13" s="66">
        <f t="shared" si="0"/>
        <v>0</v>
      </c>
      <c r="D13" s="66">
        <v>0</v>
      </c>
      <c r="E13" s="66">
        <v>0</v>
      </c>
      <c r="F13" s="66">
        <v>0</v>
      </c>
    </row>
    <row r="14" spans="1:6" s="67" customFormat="1" ht="22.5" customHeight="1">
      <c r="A14" s="64"/>
      <c r="B14" s="65"/>
      <c r="C14" s="68"/>
      <c r="D14" s="68"/>
      <c r="E14" s="68"/>
      <c r="F14" s="68"/>
    </row>
  </sheetData>
  <mergeCells count="5">
    <mergeCell ref="A2:F2"/>
    <mergeCell ref="A3:D3"/>
    <mergeCell ref="A4:A5"/>
    <mergeCell ref="B4:B5"/>
    <mergeCell ref="C4:F4"/>
  </mergeCells>
  <phoneticPr fontId="16" type="noConversion"/>
  <pageMargins left="0.28999999999999998" right="0.16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</vt:lpstr>
      <vt:lpstr>07 - 政府性基金预算支出表</vt:lpstr>
      <vt:lpstr>08 - 部门预算财政拨款三公经费支出表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2025-03-03T07:22:09Z</cp:lastPrinted>
  <dcterms:created xsi:type="dcterms:W3CDTF">2025-02-27T07:13:14Z</dcterms:created>
  <dcterms:modified xsi:type="dcterms:W3CDTF">2025-03-03T07:22:33Z</dcterms:modified>
</cp:coreProperties>
</file>