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<sst xmlns="http://schemas.openxmlformats.org/spreadsheetml/2006/main" count="175" uniqueCount="152">
  <si>
    <t>项目支出预算表（分资金性质）</t>
  </si>
  <si>
    <t>部门（单位）：青岛市黄岛区卫生健康局本级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</si>
  <si>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</si>
  <si>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</si>
  <si>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</si>
  <si>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</si>
  <si>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</si>
  <si>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</si>
  <si>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</si>
  <si>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</si>
  <si>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</si>
  <si>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</si>
  <si>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</si>
  <si>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</si>
  <si>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</si>
  <si>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</si>
  <si>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</si>
  <si>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</si>
  <si>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</si>
  <si>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</si>
  <si>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</si>
  <si>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</si>
  <si>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</si>
  <si>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</si>
  <si>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</si>
  <si>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</si>
  <si>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</si>
  <si>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</si>
  <si>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</si>
  <si>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</si>
  <si>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</si>
  <si>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</si>
  <si>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</si>
  <si>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</si>
  <si>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</si>
  <si>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</si>
  <si>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</si>
  <si>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</si>
  <si>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</si>
  <si>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</si>
  <si>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</si>
  <si>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</si>
  <si>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</si>
  <si>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</si>
  <si>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</si>
  <si>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</si>
  <si>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</si>
  <si>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</si>
  <si>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</si>
  <si>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</si>
  <si>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</si>
  <si>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</si>
  <si>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</si>
  <si>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</si>
  <si>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</si>
  <si>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</si>
  <si>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</si>
  <si>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</si>
  <si>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228001</t>
  </si>
  <si>
    <t>青岛市黄岛区卫生健康局本级</t>
  </si>
  <si>
    <t>370211260022022800095</t>
  </si>
  <si>
    <t>四93-卫生计生区镇村信息网络维护费</t>
  </si>
  <si>
    <t>37021126002202280011C</t>
  </si>
  <si>
    <t>四922-卫生健康综合业务费</t>
  </si>
  <si>
    <t>37021126002202280018A</t>
  </si>
  <si>
    <t>三6-公立医院综合改革</t>
  </si>
  <si>
    <t>370211260022022800192</t>
  </si>
  <si>
    <t>三6-中医事业费</t>
  </si>
  <si>
    <t>370211260022022800200</t>
  </si>
  <si>
    <t>三6-黄岛区妇幼保健院人员经费</t>
  </si>
  <si>
    <t>37021126002202280021W</t>
  </si>
  <si>
    <t>三6-基层医疗机构运行补助</t>
  </si>
  <si>
    <t>37021126002202280022D</t>
  </si>
  <si>
    <t>三513-基层卫生招聘派遣制专业技术人员工资补助</t>
  </si>
  <si>
    <t>370211260022022800404</t>
  </si>
  <si>
    <t>五1042-公立医院综合改革</t>
  </si>
  <si>
    <t>3702112630G802280008B</t>
  </si>
  <si>
    <t>中医药事业传承与发展</t>
  </si>
  <si>
    <t>3702112630G8022800093</t>
  </si>
  <si>
    <t>基本公共卫生服务</t>
  </si>
  <si>
    <t>3702112630G802280010D</t>
  </si>
  <si>
    <t>基本药物制度</t>
  </si>
  <si>
    <t>3702112630G802280011A</t>
  </si>
  <si>
    <t>农村计划生育家庭奖励</t>
  </si>
  <si>
    <t>3702112630G802280012T</t>
  </si>
  <si>
    <t>计划生育家庭特别扶助</t>
  </si>
  <si>
    <t>3702112630G802280013R</t>
  </si>
  <si>
    <t>育儿补贴</t>
  </si>
  <si>
    <t>3702112630G802280014Y</t>
  </si>
  <si>
    <t>重大传染病防控</t>
  </si>
  <si>
    <t>3702112630H6022800129</t>
  </si>
  <si>
    <t>3702112630H6022800138</t>
  </si>
  <si>
    <t>基本药物制度补助资金</t>
  </si>
  <si>
    <t>3702112630H602280014D</t>
  </si>
  <si>
    <t>计划生育公益金</t>
  </si>
  <si>
    <t>3702112630H602280015M</t>
  </si>
  <si>
    <t>3702112630H602280016Q</t>
  </si>
  <si>
    <t>卫生支农</t>
  </si>
  <si>
    <t>3702112630H6022800171</t>
  </si>
  <si>
    <t>重点学科建设和优秀人才培养</t>
  </si>
  <si>
    <t>3702112630H602280018N</t>
  </si>
  <si>
    <t>岛城基层名医</t>
  </si>
  <si>
    <t>3702112630H602280019E</t>
  </si>
  <si>
    <t>中医发展资金</t>
  </si>
  <si>
    <t>3702112630H602280020C</t>
  </si>
  <si>
    <t>托育机构和托育家庭补助</t>
  </si>
  <si>
    <t>37021126390302280002G</t>
  </si>
  <si>
    <t>五1041-干部保健专项经费</t>
  </si>
  <si>
    <t>37021126390402280002M</t>
  </si>
  <si>
    <t>五105-新区卫生人才政策补助资金</t>
  </si>
  <si>
    <t>370211264004022800028</t>
  </si>
  <si>
    <t>一33-城乡居民公共卫生经费</t>
  </si>
  <si>
    <t>37021126400902280004D</t>
  </si>
  <si>
    <t>五1041-乡村医生基本药物专项补助</t>
  </si>
  <si>
    <t>37021126401002280012G</t>
  </si>
  <si>
    <t>五1041-乡村医生保险补贴</t>
  </si>
  <si>
    <t>37021126401002280013F</t>
  </si>
  <si>
    <t>五1041-乡村医生定向招聘和定向委培工作</t>
  </si>
  <si>
    <t>370211264012022800045</t>
  </si>
  <si>
    <t>五1041-育儿补贴</t>
  </si>
  <si>
    <t>37021126401202280005D</t>
  </si>
  <si>
    <t>五1041-普惠托育补贴（3岁以下婴幼儿照护服务运营补贴）</t>
  </si>
  <si>
    <t>37021126401202280006G</t>
  </si>
  <si>
    <t>五1041-计划生育利益导向政策</t>
  </si>
  <si>
    <t>370211264013022800044</t>
  </si>
  <si>
    <t>一33-农村部分计划生育生育家庭奖励扶助</t>
  </si>
  <si>
    <t>37021126401302280005C</t>
  </si>
  <si>
    <t>一33-全国计划生育特别扶助制度</t>
  </si>
  <si>
    <t>37021126401302280006F</t>
  </si>
  <si>
    <t>五1041-城镇失业、无业独生子女父母年老一次性奖励资金及年老奖励资金</t>
  </si>
  <si>
    <t>37021126401402280006L</t>
  </si>
  <si>
    <t>五1042-精神障碍患者免费救治</t>
  </si>
  <si>
    <t>37021126401402280009A</t>
  </si>
  <si>
    <t>五1041-老年乡村医生生活补助</t>
  </si>
  <si>
    <t>3702112530E302280009F</t>
  </si>
  <si>
    <t>3702112530E302280019C</t>
  </si>
  <si>
    <t>3702112530E302280020A</t>
  </si>
  <si>
    <t>3702112530E3022800217</t>
  </si>
  <si>
    <t>3702112530E302280022P</t>
  </si>
  <si>
    <t>重点学科建设和人才培养</t>
  </si>
  <si>
    <t>3702112530E202280014C</t>
  </si>
  <si>
    <t>重大传染病防控经费</t>
  </si>
  <si>
    <t>3702112530FA02280002U</t>
  </si>
  <si>
    <t>腹泻症候群监测</t>
  </si>
  <si>
    <t>3702112530FB02280002A</t>
  </si>
  <si>
    <t>3702112530F702280011F</t>
  </si>
  <si>
    <t>公立医院综合改革</t>
  </si>
  <si>
    <t>3702112530F702280008G</t>
  </si>
  <si>
    <t>3702112530FD02280002U</t>
  </si>
  <si>
    <t>2025年中央育儿补贴补助资金</t>
  </si>
  <si>
    <t xml:space="preserve">3702112530EY02280006E
</t>
  </si>
  <si>
    <t>公立医院改革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</si>
</sst>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10"/>
      <color rgb="FF000000"/>
      <name val="宋体"/>
      <charset val="134"/>
    </font>
    <font>
      <sz val="7"/>
      <name val="Calibri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top"/>
    </xf>
    <xf numFmtId="177" fontId="1" fillId="0" borderId="0">
      <alignment vertical="top"/>
    </xf>
    <xf numFmtId="0" fontId="8" fillId="25" borderId="0">
      <alignment vertical="top"/>
    </xf>
    <xf numFmtId="0" fontId="20" fillId="21" borderId="13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8" fillId="4" borderId="0">
      <alignment vertical="top"/>
    </xf>
    <xf numFmtId="0" fontId="9" fillId="9" borderId="0">
      <alignment vertical="top"/>
    </xf>
    <xf numFmtId="180" fontId="1" fillId="0" borderId="0">
      <alignment vertical="top"/>
    </xf>
    <xf numFmtId="0" fontId="6" fillId="28" borderId="0">
      <alignment vertical="top"/>
    </xf>
    <xf numFmtId="0" fontId="16" fillId="0" borderId="0" applyNumberFormat="0" applyFill="0" applyBorder="0" applyAlignment="0" applyProtection="0">
      <alignment vertical="center"/>
    </xf>
    <xf numFmtId="9" fontId="1" fillId="0" borderId="0">
      <alignment vertical="top"/>
    </xf>
    <xf numFmtId="0" fontId="23" fillId="0" borderId="0" applyNumberFormat="0" applyFill="0" applyBorder="0" applyAlignment="0" applyProtection="0">
      <alignment vertical="center"/>
    </xf>
    <xf numFmtId="0" fontId="1" fillId="13" borderId="9">
      <alignment vertical="top"/>
    </xf>
    <xf numFmtId="0" fontId="6" fillId="27" borderId="0">
      <alignment vertical="top"/>
    </xf>
    <xf numFmtId="0" fontId="14" fillId="0" borderId="0">
      <alignment vertical="top"/>
    </xf>
    <xf numFmtId="0" fontId="19" fillId="0" borderId="0">
      <alignment vertical="top"/>
    </xf>
    <xf numFmtId="0" fontId="15" fillId="0" borderId="0">
      <alignment vertical="top"/>
    </xf>
    <xf numFmtId="0" fontId="22" fillId="0" borderId="0">
      <alignment vertical="top"/>
    </xf>
    <xf numFmtId="0" fontId="11" fillId="0" borderId="8">
      <alignment vertical="top"/>
    </xf>
    <xf numFmtId="0" fontId="18" fillId="0" borderId="12">
      <alignment vertical="top"/>
    </xf>
    <xf numFmtId="0" fontId="6" fillId="20" borderId="0">
      <alignment vertical="top"/>
    </xf>
    <xf numFmtId="0" fontId="14" fillId="0" borderId="11">
      <alignment vertical="top"/>
    </xf>
    <xf numFmtId="0" fontId="6" fillId="32" borderId="0">
      <alignment vertical="top"/>
    </xf>
    <xf numFmtId="0" fontId="7" fillId="3" borderId="6">
      <alignment vertical="top"/>
    </xf>
    <xf numFmtId="0" fontId="21" fillId="3" borderId="13">
      <alignment vertical="top"/>
    </xf>
    <xf numFmtId="0" fontId="24" fillId="31" borderId="14">
      <alignment vertical="top"/>
    </xf>
    <xf numFmtId="0" fontId="8" fillId="8" borderId="0">
      <alignment vertical="top"/>
    </xf>
    <xf numFmtId="0" fontId="6" fillId="12" borderId="0">
      <alignment vertical="top"/>
    </xf>
    <xf numFmtId="0" fontId="10" fillId="0" borderId="7">
      <alignment vertical="top"/>
    </xf>
    <xf numFmtId="0" fontId="13" fillId="0" borderId="10">
      <alignment vertical="top"/>
    </xf>
    <xf numFmtId="0" fontId="12" fillId="16" borderId="0">
      <alignment vertical="top"/>
    </xf>
    <xf numFmtId="0" fontId="17" fillId="19" borderId="0">
      <alignment vertical="top"/>
    </xf>
    <xf numFmtId="0" fontId="8" fillId="11" borderId="0">
      <alignment vertical="top"/>
    </xf>
    <xf numFmtId="0" fontId="6" fillId="24" borderId="0">
      <alignment vertical="top"/>
    </xf>
    <xf numFmtId="0" fontId="8" fillId="23" borderId="0">
      <alignment vertical="top"/>
    </xf>
    <xf numFmtId="0" fontId="8" fillId="7" borderId="0">
      <alignment vertical="top"/>
    </xf>
    <xf numFmtId="0" fontId="8" fillId="26" borderId="0">
      <alignment vertical="top"/>
    </xf>
    <xf numFmtId="0" fontId="8" fillId="15" borderId="0">
      <alignment vertical="top"/>
    </xf>
    <xf numFmtId="0" fontId="6" fillId="30" borderId="0">
      <alignment vertical="top"/>
    </xf>
    <xf numFmtId="0" fontId="6" fillId="14" borderId="0">
      <alignment vertical="top"/>
    </xf>
    <xf numFmtId="0" fontId="8" fillId="6" borderId="0">
      <alignment vertical="top"/>
    </xf>
    <xf numFmtId="0" fontId="8" fillId="29" borderId="0">
      <alignment vertical="top"/>
    </xf>
    <xf numFmtId="0" fontId="6" fillId="22" borderId="0">
      <alignment vertical="top"/>
    </xf>
    <xf numFmtId="0" fontId="8" fillId="10" borderId="0">
      <alignment vertical="top"/>
    </xf>
    <xf numFmtId="0" fontId="6" fillId="2" borderId="0">
      <alignment vertical="top"/>
    </xf>
    <xf numFmtId="0" fontId="6" fillId="5" borderId="0">
      <alignment vertical="top"/>
    </xf>
    <xf numFmtId="0" fontId="8" fillId="18" borderId="0">
      <alignment vertical="top"/>
    </xf>
    <xf numFmtId="0" fontId="6" fillId="17" borderId="0">
      <alignment vertical="top"/>
    </xf>
  </cellStyleXfs>
  <cellXfs count="25">
    <xf numFmtId="0" fontId="0" fillId="0" borderId="0" xfId="0" applyFo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ont="1" applyFill="1">
      <alignment vertical="top"/>
    </xf>
    <xf numFmtId="0" fontId="0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top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59"/>
  <sheetViews>
    <sheetView tabSelected="1" workbookViewId="0">
      <pane ySplit="8" topLeftCell="A9" activePane="bottomLeft" state="frozen"/>
      <selection/>
      <selection pane="bottomLeft" activeCell="B13" sqref="B13"/>
    </sheetView>
  </sheetViews>
  <sheetFormatPr defaultColWidth="8.85" defaultRowHeight="15" customHeight="1"/>
  <cols>
    <col min="1" max="1" width="12.7083333333333" style="2" customWidth="1"/>
    <col min="2" max="2" width="37.7083333333333" style="2" customWidth="1"/>
    <col min="3" max="3" width="22.425" style="2" customWidth="1"/>
    <col min="4" max="4" width="36" style="2" customWidth="1"/>
    <col min="5" max="14" width="18.2833333333333" style="3" customWidth="1"/>
    <col min="15" max="15" width="18.85" style="3" customWidth="1"/>
    <col min="16" max="17" width="18.2833333333333" style="3" customWidth="1"/>
    <col min="18" max="18" width="18.85" style="3" customWidth="1"/>
    <col min="19" max="47" width="18.2833333333333" style="3" customWidth="1"/>
    <col min="48" max="49" width="18.2833333333333" style="2" customWidth="1"/>
    <col min="50" max="55" width="8.85" style="2" hidden="1" customWidth="1"/>
    <col min="56" max="16384" width="8.85" style="2"/>
  </cols>
  <sheetData>
    <row r="1" ht="19.5" customHeight="1" spans="1:55">
      <c r="A1" s="4"/>
      <c r="B1" s="4"/>
      <c r="C1" s="4"/>
      <c r="D1" s="4"/>
      <c r="F1" s="5"/>
      <c r="G1" s="5"/>
      <c r="H1" s="5"/>
      <c r="I1" s="5"/>
      <c r="J1" s="5"/>
      <c r="K1" s="5"/>
      <c r="L1" s="5"/>
      <c r="M1" s="5"/>
      <c r="N1" s="5"/>
      <c r="P1" s="5"/>
      <c r="Q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19"/>
      <c r="AW1" s="19"/>
      <c r="AY1" s="22"/>
      <c r="AZ1" s="22"/>
      <c r="BA1" s="22"/>
      <c r="BB1" s="22"/>
      <c r="BC1" s="22"/>
    </row>
    <row r="2" ht="38.1" customHeight="1" spans="1:5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Y2" s="22"/>
      <c r="AZ2" s="22"/>
      <c r="BA2" s="22"/>
      <c r="BB2" s="22"/>
      <c r="BC2" s="22"/>
    </row>
    <row r="3" ht="19.5" customHeight="1" spans="1:55">
      <c r="A3" s="4" t="s">
        <v>1</v>
      </c>
      <c r="B3" s="7" t="s">
        <v>2</v>
      </c>
      <c r="C3" s="4"/>
      <c r="D3" s="7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P3" s="5"/>
      <c r="Q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 t="s">
        <v>3</v>
      </c>
      <c r="AU3" s="5"/>
      <c r="AV3" s="20"/>
      <c r="AW3" s="20"/>
      <c r="AY3" s="22"/>
      <c r="AZ3" s="22"/>
      <c r="BA3" s="22"/>
      <c r="BB3" s="22"/>
      <c r="BC3" s="22"/>
    </row>
    <row r="4" s="1" customFormat="1" ht="19.5" customHeight="1" spans="1:55">
      <c r="A4" s="8" t="s">
        <v>4</v>
      </c>
      <c r="B4" s="9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10</v>
      </c>
      <c r="AO4" s="11"/>
      <c r="AP4" s="11"/>
      <c r="AQ4" s="11"/>
      <c r="AR4" s="11"/>
      <c r="AS4" s="11"/>
      <c r="AT4" s="11"/>
      <c r="AU4" s="11"/>
      <c r="AV4" s="11"/>
      <c r="AW4" s="11"/>
      <c r="AY4" s="22"/>
      <c r="AZ4" s="22"/>
      <c r="BA4" s="22"/>
      <c r="BB4" s="22"/>
      <c r="BC4" s="22"/>
    </row>
    <row r="5" s="1" customFormat="1" ht="19.5" customHeight="1" spans="1:55">
      <c r="A5" s="8"/>
      <c r="B5" s="9"/>
      <c r="C5" s="8"/>
      <c r="D5" s="9"/>
      <c r="E5" s="10"/>
      <c r="F5" s="9" t="s">
        <v>11</v>
      </c>
      <c r="G5" s="11" t="s">
        <v>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13</v>
      </c>
      <c r="AH5" s="11" t="s">
        <v>14</v>
      </c>
      <c r="AI5" s="11"/>
      <c r="AJ5" s="11"/>
      <c r="AK5" s="11"/>
      <c r="AL5" s="11"/>
      <c r="AM5" s="11"/>
      <c r="AN5" s="9" t="s">
        <v>15</v>
      </c>
      <c r="AO5" s="11" t="s">
        <v>16</v>
      </c>
      <c r="AP5" s="11"/>
      <c r="AQ5" s="11"/>
      <c r="AR5" s="11"/>
      <c r="AS5" s="11"/>
      <c r="AT5" s="11"/>
      <c r="AU5" s="11"/>
      <c r="AV5" s="9" t="s">
        <v>13</v>
      </c>
      <c r="AW5" s="9" t="s">
        <v>14</v>
      </c>
      <c r="AX5" s="8" t="s">
        <v>17</v>
      </c>
      <c r="AY5" s="23"/>
      <c r="AZ5" s="23"/>
      <c r="BA5" s="23"/>
      <c r="BB5" s="23"/>
      <c r="BC5" s="23"/>
    </row>
    <row r="6" s="1" customFormat="1" ht="19.5" customHeight="1" spans="1:55">
      <c r="A6" s="8"/>
      <c r="B6" s="9"/>
      <c r="C6" s="8"/>
      <c r="D6" s="9"/>
      <c r="E6" s="10"/>
      <c r="F6" s="9"/>
      <c r="G6" s="9" t="s">
        <v>18</v>
      </c>
      <c r="H6" s="11" t="s">
        <v>19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20</v>
      </c>
      <c r="Y6" s="11"/>
      <c r="Z6" s="11"/>
      <c r="AA6" s="11"/>
      <c r="AB6" s="11"/>
      <c r="AC6" s="11"/>
      <c r="AD6" s="11" t="s">
        <v>21</v>
      </c>
      <c r="AE6" s="11"/>
      <c r="AF6" s="11"/>
      <c r="AG6" s="9"/>
      <c r="AH6" s="9" t="s">
        <v>22</v>
      </c>
      <c r="AI6" s="9" t="s">
        <v>23</v>
      </c>
      <c r="AJ6" s="9" t="s">
        <v>24</v>
      </c>
      <c r="AK6" s="9" t="s">
        <v>25</v>
      </c>
      <c r="AL6" s="9" t="s">
        <v>26</v>
      </c>
      <c r="AM6" s="9" t="s">
        <v>27</v>
      </c>
      <c r="AN6" s="9"/>
      <c r="AO6" s="9" t="s">
        <v>28</v>
      </c>
      <c r="AP6" s="11" t="s">
        <v>19</v>
      </c>
      <c r="AQ6" s="11"/>
      <c r="AR6" s="11"/>
      <c r="AS6" s="9" t="s">
        <v>29</v>
      </c>
      <c r="AT6" s="9" t="s">
        <v>30</v>
      </c>
      <c r="AU6" s="9" t="s">
        <v>31</v>
      </c>
      <c r="AV6" s="9"/>
      <c r="AW6" s="9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8"/>
      <c r="B7" s="9"/>
      <c r="C7" s="8"/>
      <c r="D7" s="9"/>
      <c r="E7" s="10"/>
      <c r="F7" s="9"/>
      <c r="G7" s="9"/>
      <c r="H7" s="9" t="s">
        <v>32</v>
      </c>
      <c r="I7" s="11" t="s">
        <v>19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33</v>
      </c>
      <c r="V7" s="9" t="s">
        <v>34</v>
      </c>
      <c r="W7" s="9" t="s">
        <v>35</v>
      </c>
      <c r="X7" s="9" t="s">
        <v>36</v>
      </c>
      <c r="Y7" s="11" t="s">
        <v>29</v>
      </c>
      <c r="Z7" s="11"/>
      <c r="AA7" s="11"/>
      <c r="AB7" s="11"/>
      <c r="AC7" s="9" t="s">
        <v>37</v>
      </c>
      <c r="AD7" s="9" t="s">
        <v>38</v>
      </c>
      <c r="AE7" s="9" t="s">
        <v>39</v>
      </c>
      <c r="AF7" s="9" t="s">
        <v>40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41</v>
      </c>
      <c r="AQ7" s="9" t="s">
        <v>42</v>
      </c>
      <c r="AR7" s="9" t="s">
        <v>43</v>
      </c>
      <c r="AS7" s="9"/>
      <c r="AT7" s="9"/>
      <c r="AU7" s="9"/>
      <c r="AV7" s="9"/>
      <c r="AW7" s="9"/>
      <c r="AX7" s="23"/>
      <c r="AY7" s="23"/>
      <c r="AZ7" s="23"/>
      <c r="BA7" s="8" t="s">
        <v>19</v>
      </c>
      <c r="BB7" s="8" t="s">
        <v>29</v>
      </c>
      <c r="BC7" s="8" t="s">
        <v>44</v>
      </c>
    </row>
    <row r="8" s="1" customFormat="1" ht="33.6" customHeight="1" spans="1:55">
      <c r="A8" s="8"/>
      <c r="B8" s="9"/>
      <c r="C8" s="8"/>
      <c r="D8" s="9"/>
      <c r="E8" s="10"/>
      <c r="F8" s="9"/>
      <c r="G8" s="9"/>
      <c r="H8" s="9"/>
      <c r="I8" s="18" t="s">
        <v>45</v>
      </c>
      <c r="J8" s="18" t="s">
        <v>42</v>
      </c>
      <c r="K8" s="18" t="s">
        <v>46</v>
      </c>
      <c r="L8" s="18" t="s">
        <v>47</v>
      </c>
      <c r="M8" s="18" t="s">
        <v>48</v>
      </c>
      <c r="N8" s="18" t="s">
        <v>49</v>
      </c>
      <c r="O8" s="18" t="s">
        <v>39</v>
      </c>
      <c r="P8" s="18" t="s">
        <v>50</v>
      </c>
      <c r="Q8" s="18" t="s">
        <v>51</v>
      </c>
      <c r="R8" s="18" t="s">
        <v>52</v>
      </c>
      <c r="S8" s="18" t="s">
        <v>53</v>
      </c>
      <c r="T8" s="18" t="s">
        <v>54</v>
      </c>
      <c r="U8" s="9"/>
      <c r="V8" s="9"/>
      <c r="W8" s="9"/>
      <c r="X8" s="9"/>
      <c r="Y8" s="18" t="s">
        <v>45</v>
      </c>
      <c r="Z8" s="18" t="s">
        <v>55</v>
      </c>
      <c r="AA8" s="18" t="s">
        <v>56</v>
      </c>
      <c r="AB8" s="18" t="s">
        <v>57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3"/>
      <c r="AY8" s="23"/>
      <c r="AZ8" s="23"/>
      <c r="BA8" s="8"/>
      <c r="BB8" s="8"/>
      <c r="BC8" s="8"/>
    </row>
    <row r="9" s="2" customFormat="1" ht="19.5" customHeight="1" spans="1:55">
      <c r="A9" s="12" t="s">
        <v>58</v>
      </c>
      <c r="B9" s="13" t="s">
        <v>59</v>
      </c>
      <c r="C9" s="13"/>
      <c r="D9" s="13"/>
      <c r="E9" s="14">
        <f t="shared" ref="E9:E61" si="0">SUM(F9,AN9)</f>
        <v>125997.542861</v>
      </c>
      <c r="F9" s="15">
        <f t="shared" ref="F9:F61" si="1">SUM(G9,AG9,AH9)</f>
        <v>123481.928</v>
      </c>
      <c r="G9" s="15">
        <v>123481.928</v>
      </c>
      <c r="H9" s="15">
        <v>123138.558</v>
      </c>
      <c r="I9" s="15">
        <v>123138.558</v>
      </c>
      <c r="J9" s="15">
        <v>94124.278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29014.28</v>
      </c>
      <c r="T9" s="15">
        <f t="shared" ref="T9:T61" si="2">I9-SUM(J9:S9)</f>
        <v>0</v>
      </c>
      <c r="U9" s="15">
        <v>0</v>
      </c>
      <c r="V9" s="15">
        <v>0</v>
      </c>
      <c r="W9" s="15">
        <v>0</v>
      </c>
      <c r="X9" s="15">
        <f t="shared" ref="X9:X61" si="3">SUM(Y9,AC9)</f>
        <v>343.37</v>
      </c>
      <c r="Y9" s="15">
        <f t="shared" ref="Y9:Y61" si="4">SUM(Z9:AB9)</f>
        <v>343.37</v>
      </c>
      <c r="Z9" s="15">
        <v>343.37</v>
      </c>
      <c r="AA9" s="15">
        <v>0</v>
      </c>
      <c r="AB9" s="15">
        <v>0</v>
      </c>
      <c r="AC9" s="15">
        <v>0</v>
      </c>
      <c r="AD9" s="15">
        <f t="shared" ref="AD9:AD61" si="5">SUM(AE9,AF9)</f>
        <v>0</v>
      </c>
      <c r="AE9" s="15">
        <v>0</v>
      </c>
      <c r="AF9" s="15">
        <v>0</v>
      </c>
      <c r="AG9" s="15">
        <v>0</v>
      </c>
      <c r="AH9" s="15">
        <f t="shared" ref="AH9:AH61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2515.614861</v>
      </c>
      <c r="AO9" s="15">
        <f t="shared" ref="AO9:AO61" si="7">SUM(AP9,AS9,AT9,AU9)</f>
        <v>2515.614861</v>
      </c>
      <c r="AP9" s="15">
        <f t="shared" ref="AP9:AP61" si="8">IFERROR(AX9-BA9,0)</f>
        <v>0</v>
      </c>
      <c r="AQ9" s="15">
        <v>0</v>
      </c>
      <c r="AR9" s="15">
        <f t="shared" ref="AR9:AR61" si="9">IFERROR((AX9-AQ9-BA9),0)</f>
        <v>0</v>
      </c>
      <c r="AS9" s="15">
        <f t="shared" ref="AS9:AS61" si="10">IFERROR((AY9-BB9),0)</f>
        <v>0</v>
      </c>
      <c r="AT9" s="15">
        <f t="shared" ref="AT9:AT61" si="11">IFERROR((AZ9-BC9),0)</f>
        <v>0</v>
      </c>
      <c r="AU9" s="15">
        <v>2515.614861</v>
      </c>
      <c r="AV9" s="21">
        <v>0</v>
      </c>
      <c r="AW9" s="21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</row>
    <row r="10" ht="19.5" customHeight="1" spans="1:55">
      <c r="A10" s="12"/>
      <c r="B10" s="13"/>
      <c r="C10" s="13" t="s">
        <v>60</v>
      </c>
      <c r="D10" s="13" t="s">
        <v>61</v>
      </c>
      <c r="E10" s="14">
        <f t="shared" si="0"/>
        <v>193.37</v>
      </c>
      <c r="F10" s="15">
        <f t="shared" si="1"/>
        <v>193.37</v>
      </c>
      <c r="G10" s="15">
        <v>193.37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193.37</v>
      </c>
      <c r="Y10" s="15">
        <f t="shared" si="4"/>
        <v>193.37</v>
      </c>
      <c r="Z10" s="15">
        <v>193.37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ref="AN9:AN61" si="12">SUM(AO10,AV10,AW10)</f>
        <v>0</v>
      </c>
      <c r="AO10" s="15">
        <f t="shared" si="7"/>
        <v>0</v>
      </c>
      <c r="AP10" s="15">
        <f t="shared" si="8"/>
        <v>0</v>
      </c>
      <c r="AQ10" s="15">
        <v>0</v>
      </c>
      <c r="AR10" s="15">
        <f t="shared" si="9"/>
        <v>0</v>
      </c>
      <c r="AS10" s="15">
        <f t="shared" si="10"/>
        <v>0</v>
      </c>
      <c r="AT10" s="15">
        <f t="shared" si="11"/>
        <v>0</v>
      </c>
      <c r="AU10" s="15">
        <f t="shared" ref="AU9:AU61" si="13">IFERROR(SUM(BA10:BC10),0)</f>
        <v>0</v>
      </c>
      <c r="AV10" s="21">
        <v>0</v>
      </c>
      <c r="AW10" s="21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</row>
    <row r="11" ht="19.5" customHeight="1" spans="1:55">
      <c r="A11" s="12"/>
      <c r="B11" s="13"/>
      <c r="C11" s="13" t="s">
        <v>62</v>
      </c>
      <c r="D11" s="13" t="s">
        <v>63</v>
      </c>
      <c r="E11" s="14">
        <f t="shared" si="0"/>
        <v>150</v>
      </c>
      <c r="F11" s="15">
        <f t="shared" si="1"/>
        <v>150</v>
      </c>
      <c r="G11" s="15">
        <v>150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150</v>
      </c>
      <c r="Y11" s="15">
        <f t="shared" si="4"/>
        <v>150</v>
      </c>
      <c r="Z11" s="15">
        <v>150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12"/>
        <v>0</v>
      </c>
      <c r="AO11" s="15">
        <f t="shared" si="7"/>
        <v>0</v>
      </c>
      <c r="AP11" s="15">
        <f t="shared" si="8"/>
        <v>0</v>
      </c>
      <c r="AQ11" s="15">
        <v>0</v>
      </c>
      <c r="AR11" s="15">
        <f t="shared" si="9"/>
        <v>0</v>
      </c>
      <c r="AS11" s="15">
        <f t="shared" si="10"/>
        <v>0</v>
      </c>
      <c r="AT11" s="15">
        <f t="shared" si="11"/>
        <v>0</v>
      </c>
      <c r="AU11" s="15">
        <f t="shared" si="13"/>
        <v>0</v>
      </c>
      <c r="AV11" s="21">
        <v>0</v>
      </c>
      <c r="AW11" s="21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</row>
    <row r="12" ht="19.5" customHeight="1" spans="1:55">
      <c r="A12" s="12"/>
      <c r="B12" s="13"/>
      <c r="C12" s="13" t="s">
        <v>64</v>
      </c>
      <c r="D12" s="13" t="s">
        <v>65</v>
      </c>
      <c r="E12" s="14">
        <f t="shared" si="0"/>
        <v>21215.31</v>
      </c>
      <c r="F12" s="15">
        <f t="shared" si="1"/>
        <v>21215.31</v>
      </c>
      <c r="G12" s="15">
        <v>21215.31</v>
      </c>
      <c r="H12" s="15">
        <v>21215.31</v>
      </c>
      <c r="I12" s="15">
        <v>21215.31</v>
      </c>
      <c r="J12" s="15">
        <v>21215.31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/>
      <c r="AO12" s="15">
        <f t="shared" si="7"/>
        <v>0</v>
      </c>
      <c r="AP12" s="15">
        <f t="shared" si="8"/>
        <v>0</v>
      </c>
      <c r="AQ12" s="15">
        <v>0</v>
      </c>
      <c r="AR12" s="15">
        <f t="shared" si="9"/>
        <v>0</v>
      </c>
      <c r="AS12" s="15"/>
      <c r="AT12" s="15">
        <f t="shared" si="11"/>
        <v>0</v>
      </c>
      <c r="AU12" s="15">
        <f t="shared" si="13"/>
        <v>0</v>
      </c>
      <c r="AV12" s="21">
        <v>0</v>
      </c>
      <c r="AW12" s="21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</row>
    <row r="13" ht="19.5" customHeight="1" spans="1:55">
      <c r="A13" s="12"/>
      <c r="B13" s="13"/>
      <c r="C13" s="13" t="s">
        <v>66</v>
      </c>
      <c r="D13" s="13" t="s">
        <v>67</v>
      </c>
      <c r="E13" s="14">
        <f t="shared" si="0"/>
        <v>6013.53</v>
      </c>
      <c r="F13" s="15">
        <f t="shared" si="1"/>
        <v>6013.53</v>
      </c>
      <c r="G13" s="15">
        <v>6013.53</v>
      </c>
      <c r="H13" s="15">
        <v>6013.53</v>
      </c>
      <c r="I13" s="15">
        <v>6013.53</v>
      </c>
      <c r="J13" s="15">
        <v>6013.53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12"/>
        <v>0</v>
      </c>
      <c r="AO13" s="15">
        <f t="shared" si="7"/>
        <v>0</v>
      </c>
      <c r="AP13" s="15"/>
      <c r="AQ13" s="15">
        <v>0</v>
      </c>
      <c r="AR13" s="15">
        <f t="shared" si="9"/>
        <v>0</v>
      </c>
      <c r="AS13" s="15">
        <f t="shared" si="10"/>
        <v>0</v>
      </c>
      <c r="AT13" s="15">
        <f t="shared" si="11"/>
        <v>0</v>
      </c>
      <c r="AU13" s="15">
        <f t="shared" si="13"/>
        <v>0</v>
      </c>
      <c r="AV13" s="21">
        <v>0</v>
      </c>
      <c r="AW13" s="21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</row>
    <row r="14" ht="19.5" customHeight="1" spans="1:55">
      <c r="A14" s="12"/>
      <c r="B14" s="13"/>
      <c r="C14" s="13" t="s">
        <v>68</v>
      </c>
      <c r="D14" s="13" t="s">
        <v>69</v>
      </c>
      <c r="E14" s="14">
        <f t="shared" si="0"/>
        <v>2225</v>
      </c>
      <c r="F14" s="15">
        <f t="shared" si="1"/>
        <v>2225</v>
      </c>
      <c r="G14" s="15">
        <v>2225</v>
      </c>
      <c r="H14" s="15">
        <v>2225</v>
      </c>
      <c r="I14" s="15">
        <v>2225</v>
      </c>
      <c r="J14" s="15">
        <v>2225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0</v>
      </c>
      <c r="Y14" s="15">
        <f t="shared" si="4"/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12"/>
        <v>0</v>
      </c>
      <c r="AO14" s="15">
        <f t="shared" si="7"/>
        <v>0</v>
      </c>
      <c r="AP14" s="15">
        <f t="shared" si="8"/>
        <v>0</v>
      </c>
      <c r="AQ14" s="15">
        <v>0</v>
      </c>
      <c r="AR14" s="15">
        <f t="shared" si="9"/>
        <v>0</v>
      </c>
      <c r="AS14" s="15">
        <f t="shared" si="10"/>
        <v>0</v>
      </c>
      <c r="AT14" s="15">
        <f t="shared" si="11"/>
        <v>0</v>
      </c>
      <c r="AU14" s="15">
        <f t="shared" si="13"/>
        <v>0</v>
      </c>
      <c r="AV14" s="21">
        <v>0</v>
      </c>
      <c r="AW14" s="21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</row>
    <row r="15" ht="19.5" customHeight="1" spans="1:55">
      <c r="A15" s="12"/>
      <c r="B15" s="13"/>
      <c r="C15" s="13" t="s">
        <v>70</v>
      </c>
      <c r="D15" s="13" t="s">
        <v>71</v>
      </c>
      <c r="E15" s="14">
        <f t="shared" si="0"/>
        <v>30916.64</v>
      </c>
      <c r="F15" s="15">
        <f t="shared" si="1"/>
        <v>30916.64</v>
      </c>
      <c r="G15" s="15">
        <v>30916.64</v>
      </c>
      <c r="H15" s="15">
        <v>30916.64</v>
      </c>
      <c r="I15" s="15">
        <v>30916.64</v>
      </c>
      <c r="J15" s="15">
        <v>30916.64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f t="shared" si="2"/>
        <v>0</v>
      </c>
      <c r="U15" s="15">
        <v>0</v>
      </c>
      <c r="V15" s="15">
        <v>0</v>
      </c>
      <c r="W15" s="15">
        <v>0</v>
      </c>
      <c r="X15" s="15">
        <f t="shared" si="3"/>
        <v>0</v>
      </c>
      <c r="Y15" s="15">
        <f t="shared" si="4"/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f t="shared" si="5"/>
        <v>0</v>
      </c>
      <c r="AE15" s="15">
        <v>0</v>
      </c>
      <c r="AF15" s="15">
        <v>0</v>
      </c>
      <c r="AG15" s="15">
        <v>0</v>
      </c>
      <c r="AH15" s="15">
        <f t="shared" si="6"/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f t="shared" si="12"/>
        <v>0</v>
      </c>
      <c r="AO15" s="15">
        <f t="shared" si="7"/>
        <v>0</v>
      </c>
      <c r="AP15" s="15">
        <f t="shared" si="8"/>
        <v>0</v>
      </c>
      <c r="AQ15" s="15">
        <v>0</v>
      </c>
      <c r="AR15" s="15">
        <f t="shared" si="9"/>
        <v>0</v>
      </c>
      <c r="AS15" s="15">
        <f t="shared" si="10"/>
        <v>0</v>
      </c>
      <c r="AT15" s="15">
        <f t="shared" si="11"/>
        <v>0</v>
      </c>
      <c r="AU15" s="15">
        <f t="shared" si="13"/>
        <v>0</v>
      </c>
      <c r="AV15" s="21">
        <v>0</v>
      </c>
      <c r="AW15" s="21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</row>
    <row r="16" ht="19.5" customHeight="1" spans="1:55">
      <c r="A16" s="12"/>
      <c r="B16" s="13"/>
      <c r="C16" s="13" t="s">
        <v>72</v>
      </c>
      <c r="D16" s="13" t="s">
        <v>73</v>
      </c>
      <c r="E16" s="14">
        <f t="shared" si="0"/>
        <v>874.368</v>
      </c>
      <c r="F16" s="15">
        <f t="shared" si="1"/>
        <v>874.368</v>
      </c>
      <c r="G16" s="15">
        <v>874.368</v>
      </c>
      <c r="H16" s="15">
        <v>874.368</v>
      </c>
      <c r="I16" s="15">
        <v>874.368</v>
      </c>
      <c r="J16" s="15">
        <v>874.368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f t="shared" si="2"/>
        <v>0</v>
      </c>
      <c r="U16" s="15">
        <v>0</v>
      </c>
      <c r="V16" s="15">
        <v>0</v>
      </c>
      <c r="W16" s="15">
        <v>0</v>
      </c>
      <c r="X16" s="15">
        <f t="shared" si="3"/>
        <v>0</v>
      </c>
      <c r="Y16" s="15">
        <f t="shared" si="4"/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f t="shared" si="5"/>
        <v>0</v>
      </c>
      <c r="AE16" s="15">
        <v>0</v>
      </c>
      <c r="AF16" s="15">
        <v>0</v>
      </c>
      <c r="AG16" s="15">
        <v>0</v>
      </c>
      <c r="AH16" s="15">
        <f t="shared" si="6"/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/>
      <c r="AO16" s="15">
        <f t="shared" si="7"/>
        <v>0</v>
      </c>
      <c r="AP16" s="15">
        <f t="shared" si="8"/>
        <v>0</v>
      </c>
      <c r="AQ16" s="15">
        <v>0</v>
      </c>
      <c r="AR16" s="15">
        <f t="shared" si="9"/>
        <v>0</v>
      </c>
      <c r="AS16" s="15">
        <f t="shared" si="10"/>
        <v>0</v>
      </c>
      <c r="AT16" s="15">
        <f t="shared" si="11"/>
        <v>0</v>
      </c>
      <c r="AU16" s="15">
        <f t="shared" si="13"/>
        <v>0</v>
      </c>
      <c r="AV16" s="21">
        <v>0</v>
      </c>
      <c r="AW16" s="21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</row>
    <row r="17" ht="19.5" customHeight="1" spans="1:55">
      <c r="A17" s="12"/>
      <c r="B17" s="13"/>
      <c r="C17" s="13" t="s">
        <v>74</v>
      </c>
      <c r="D17" s="13" t="s">
        <v>75</v>
      </c>
      <c r="E17" s="14">
        <f t="shared" si="0"/>
        <v>780.4</v>
      </c>
      <c r="F17" s="15">
        <f t="shared" si="1"/>
        <v>780.4</v>
      </c>
      <c r="G17" s="15">
        <v>780.4</v>
      </c>
      <c r="H17" s="15">
        <v>780.4</v>
      </c>
      <c r="I17" s="15">
        <v>780.4</v>
      </c>
      <c r="J17" s="15">
        <v>780.4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f t="shared" si="2"/>
        <v>0</v>
      </c>
      <c r="U17" s="15">
        <v>0</v>
      </c>
      <c r="V17" s="15">
        <v>0</v>
      </c>
      <c r="W17" s="15">
        <v>0</v>
      </c>
      <c r="X17" s="15">
        <f t="shared" si="3"/>
        <v>0</v>
      </c>
      <c r="Y17" s="15">
        <f t="shared" si="4"/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f t="shared" si="5"/>
        <v>0</v>
      </c>
      <c r="AE17" s="15">
        <v>0</v>
      </c>
      <c r="AF17" s="15">
        <v>0</v>
      </c>
      <c r="AG17" s="15">
        <v>0</v>
      </c>
      <c r="AH17" s="15">
        <f t="shared" si="6"/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f t="shared" si="12"/>
        <v>0</v>
      </c>
      <c r="AO17" s="15">
        <f t="shared" si="7"/>
        <v>0</v>
      </c>
      <c r="AP17" s="15">
        <f t="shared" si="8"/>
        <v>0</v>
      </c>
      <c r="AQ17" s="15">
        <v>0</v>
      </c>
      <c r="AR17" s="15">
        <f t="shared" si="9"/>
        <v>0</v>
      </c>
      <c r="AS17" s="15">
        <f t="shared" si="10"/>
        <v>0</v>
      </c>
      <c r="AT17" s="15">
        <f t="shared" si="11"/>
        <v>0</v>
      </c>
      <c r="AU17" s="15">
        <f t="shared" si="13"/>
        <v>0</v>
      </c>
      <c r="AV17" s="21">
        <v>0</v>
      </c>
      <c r="AW17" s="21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</row>
    <row r="18" ht="19.5" customHeight="1" spans="1:55">
      <c r="A18" s="12"/>
      <c r="B18" s="13"/>
      <c r="C18" s="13" t="s">
        <v>76</v>
      </c>
      <c r="D18" s="13" t="s">
        <v>77</v>
      </c>
      <c r="E18" s="14">
        <f t="shared" si="0"/>
        <v>740</v>
      </c>
      <c r="F18" s="15">
        <f t="shared" si="1"/>
        <v>740</v>
      </c>
      <c r="G18" s="15">
        <v>740</v>
      </c>
      <c r="H18" s="15">
        <v>740</v>
      </c>
      <c r="I18" s="15">
        <v>740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740</v>
      </c>
      <c r="T18" s="15">
        <f t="shared" si="2"/>
        <v>0</v>
      </c>
      <c r="U18" s="15">
        <v>0</v>
      </c>
      <c r="V18" s="15">
        <v>0</v>
      </c>
      <c r="W18" s="15">
        <v>0</v>
      </c>
      <c r="X18" s="15">
        <f t="shared" si="3"/>
        <v>0</v>
      </c>
      <c r="Y18" s="15">
        <f t="shared" si="4"/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f t="shared" si="5"/>
        <v>0</v>
      </c>
      <c r="AE18" s="15">
        <v>0</v>
      </c>
      <c r="AF18" s="15">
        <v>0</v>
      </c>
      <c r="AG18" s="15">
        <v>0</v>
      </c>
      <c r="AH18" s="15">
        <f t="shared" si="6"/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f t="shared" si="12"/>
        <v>0</v>
      </c>
      <c r="AO18" s="15">
        <f t="shared" si="7"/>
        <v>0</v>
      </c>
      <c r="AP18" s="15">
        <f t="shared" si="8"/>
        <v>0</v>
      </c>
      <c r="AQ18" s="15">
        <v>0</v>
      </c>
      <c r="AR18" s="15">
        <f t="shared" si="9"/>
        <v>0</v>
      </c>
      <c r="AS18" s="15">
        <f t="shared" si="10"/>
        <v>0</v>
      </c>
      <c r="AT18" s="15">
        <f t="shared" si="11"/>
        <v>0</v>
      </c>
      <c r="AU18" s="15">
        <f t="shared" si="13"/>
        <v>0</v>
      </c>
      <c r="AV18" s="21">
        <v>0</v>
      </c>
      <c r="AW18" s="21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</row>
    <row r="19" ht="19.5" customHeight="1" spans="1:55">
      <c r="A19" s="12"/>
      <c r="B19" s="13"/>
      <c r="C19" s="13" t="s">
        <v>78</v>
      </c>
      <c r="D19" s="13" t="s">
        <v>79</v>
      </c>
      <c r="E19" s="14">
        <f t="shared" si="0"/>
        <v>5600</v>
      </c>
      <c r="F19" s="15">
        <f t="shared" si="1"/>
        <v>5600</v>
      </c>
      <c r="G19" s="15">
        <v>5600</v>
      </c>
      <c r="H19" s="15">
        <v>5600</v>
      </c>
      <c r="I19" s="15">
        <v>5600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5600</v>
      </c>
      <c r="T19" s="15">
        <f t="shared" si="2"/>
        <v>0</v>
      </c>
      <c r="U19" s="15">
        <v>0</v>
      </c>
      <c r="V19" s="15">
        <v>0</v>
      </c>
      <c r="W19" s="15">
        <v>0</v>
      </c>
      <c r="X19" s="15">
        <f t="shared" si="3"/>
        <v>0</v>
      </c>
      <c r="Y19" s="15">
        <f t="shared" si="4"/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f t="shared" si="5"/>
        <v>0</v>
      </c>
      <c r="AE19" s="15">
        <v>0</v>
      </c>
      <c r="AF19" s="15">
        <v>0</v>
      </c>
      <c r="AG19" s="15">
        <v>0</v>
      </c>
      <c r="AH19" s="15">
        <f t="shared" si="6"/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f t="shared" si="12"/>
        <v>0</v>
      </c>
      <c r="AO19" s="15">
        <f t="shared" si="7"/>
        <v>0</v>
      </c>
      <c r="AP19" s="15">
        <f t="shared" si="8"/>
        <v>0</v>
      </c>
      <c r="AQ19" s="15">
        <v>0</v>
      </c>
      <c r="AR19" s="15">
        <f t="shared" si="9"/>
        <v>0</v>
      </c>
      <c r="AS19" s="15">
        <f t="shared" si="10"/>
        <v>0</v>
      </c>
      <c r="AT19" s="15">
        <f t="shared" si="11"/>
        <v>0</v>
      </c>
      <c r="AU19" s="15">
        <f t="shared" si="13"/>
        <v>0</v>
      </c>
      <c r="AV19" s="21">
        <v>0</v>
      </c>
      <c r="AW19" s="21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</row>
    <row r="20" ht="19.5" customHeight="1" spans="1:55">
      <c r="A20" s="12"/>
      <c r="B20" s="13"/>
      <c r="C20" s="13" t="s">
        <v>80</v>
      </c>
      <c r="D20" s="13" t="s">
        <v>81</v>
      </c>
      <c r="E20" s="14">
        <f t="shared" si="0"/>
        <v>607</v>
      </c>
      <c r="F20" s="15">
        <f t="shared" si="1"/>
        <v>607</v>
      </c>
      <c r="G20" s="15">
        <v>607</v>
      </c>
      <c r="H20" s="15">
        <v>607</v>
      </c>
      <c r="I20" s="15">
        <v>607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607</v>
      </c>
      <c r="T20" s="15">
        <f t="shared" si="2"/>
        <v>0</v>
      </c>
      <c r="U20" s="15">
        <v>0</v>
      </c>
      <c r="V20" s="15">
        <v>0</v>
      </c>
      <c r="W20" s="15">
        <v>0</v>
      </c>
      <c r="X20" s="15">
        <f t="shared" si="3"/>
        <v>0</v>
      </c>
      <c r="Y20" s="15">
        <f t="shared" si="4"/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f t="shared" si="5"/>
        <v>0</v>
      </c>
      <c r="AE20" s="15">
        <v>0</v>
      </c>
      <c r="AF20" s="15">
        <v>0</v>
      </c>
      <c r="AG20" s="15">
        <v>0</v>
      </c>
      <c r="AH20" s="15">
        <f t="shared" si="6"/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f t="shared" si="12"/>
        <v>0</v>
      </c>
      <c r="AO20" s="15">
        <f t="shared" si="7"/>
        <v>0</v>
      </c>
      <c r="AP20" s="15">
        <f t="shared" si="8"/>
        <v>0</v>
      </c>
      <c r="AQ20" s="15">
        <v>0</v>
      </c>
      <c r="AR20" s="15">
        <f t="shared" si="9"/>
        <v>0</v>
      </c>
      <c r="AS20" s="15">
        <f t="shared" si="10"/>
        <v>0</v>
      </c>
      <c r="AT20" s="15">
        <f t="shared" si="11"/>
        <v>0</v>
      </c>
      <c r="AU20" s="15">
        <f t="shared" si="13"/>
        <v>0</v>
      </c>
      <c r="AV20" s="21">
        <v>0</v>
      </c>
      <c r="AW20" s="21">
        <v>0</v>
      </c>
      <c r="AX20" s="24">
        <v>0</v>
      </c>
      <c r="AY20" s="24">
        <v>0</v>
      </c>
      <c r="AZ20" s="24">
        <v>0</v>
      </c>
      <c r="BA20" s="24">
        <v>0</v>
      </c>
      <c r="BB20" s="24">
        <v>0</v>
      </c>
      <c r="BC20" s="24">
        <v>0</v>
      </c>
    </row>
    <row r="21" ht="19.5" customHeight="1" spans="1:55">
      <c r="A21" s="12"/>
      <c r="B21" s="13"/>
      <c r="C21" s="13" t="s">
        <v>82</v>
      </c>
      <c r="D21" s="13" t="s">
        <v>83</v>
      </c>
      <c r="E21" s="14">
        <f t="shared" si="0"/>
        <v>2401</v>
      </c>
      <c r="F21" s="15">
        <f t="shared" si="1"/>
        <v>2401</v>
      </c>
      <c r="G21" s="15">
        <v>2401</v>
      </c>
      <c r="H21" s="15">
        <v>2401</v>
      </c>
      <c r="I21" s="15">
        <v>2401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2401</v>
      </c>
      <c r="T21" s="15">
        <f t="shared" si="2"/>
        <v>0</v>
      </c>
      <c r="U21" s="15">
        <v>0</v>
      </c>
      <c r="V21" s="15">
        <v>0</v>
      </c>
      <c r="W21" s="15">
        <v>0</v>
      </c>
      <c r="X21" s="15">
        <f t="shared" si="3"/>
        <v>0</v>
      </c>
      <c r="Y21" s="15">
        <f t="shared" si="4"/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f t="shared" si="5"/>
        <v>0</v>
      </c>
      <c r="AE21" s="15">
        <v>0</v>
      </c>
      <c r="AF21" s="15">
        <v>0</v>
      </c>
      <c r="AG21" s="15">
        <v>0</v>
      </c>
      <c r="AH21" s="15">
        <f t="shared" si="6"/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f t="shared" si="12"/>
        <v>0</v>
      </c>
      <c r="AO21" s="15">
        <f t="shared" si="7"/>
        <v>0</v>
      </c>
      <c r="AP21" s="15">
        <f t="shared" si="8"/>
        <v>0</v>
      </c>
      <c r="AQ21" s="15">
        <v>0</v>
      </c>
      <c r="AR21" s="15">
        <f t="shared" si="9"/>
        <v>0</v>
      </c>
      <c r="AS21" s="15">
        <f t="shared" si="10"/>
        <v>0</v>
      </c>
      <c r="AT21" s="15">
        <f t="shared" si="11"/>
        <v>0</v>
      </c>
      <c r="AU21" s="15">
        <f t="shared" si="13"/>
        <v>0</v>
      </c>
      <c r="AV21" s="21">
        <v>0</v>
      </c>
      <c r="AW21" s="21">
        <v>0</v>
      </c>
      <c r="AX21" s="24">
        <v>0</v>
      </c>
      <c r="AY21" s="24">
        <v>0</v>
      </c>
      <c r="AZ21" s="24">
        <v>0</v>
      </c>
      <c r="BA21" s="24">
        <v>0</v>
      </c>
      <c r="BB21" s="24">
        <v>0</v>
      </c>
      <c r="BC21" s="24">
        <v>0</v>
      </c>
    </row>
    <row r="22" ht="19.5" customHeight="1" spans="1:55">
      <c r="A22" s="12"/>
      <c r="B22" s="13"/>
      <c r="C22" s="13" t="s">
        <v>84</v>
      </c>
      <c r="D22" s="13" t="s">
        <v>85</v>
      </c>
      <c r="E22" s="14">
        <f t="shared" si="0"/>
        <v>604</v>
      </c>
      <c r="F22" s="15">
        <f t="shared" si="1"/>
        <v>604</v>
      </c>
      <c r="G22" s="15">
        <v>604</v>
      </c>
      <c r="H22" s="15">
        <v>604</v>
      </c>
      <c r="I22" s="15">
        <v>604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604</v>
      </c>
      <c r="T22" s="15">
        <f t="shared" si="2"/>
        <v>0</v>
      </c>
      <c r="U22" s="15">
        <v>0</v>
      </c>
      <c r="V22" s="15">
        <v>0</v>
      </c>
      <c r="W22" s="15">
        <v>0</v>
      </c>
      <c r="X22" s="15">
        <f t="shared" si="3"/>
        <v>0</v>
      </c>
      <c r="Y22" s="15">
        <f t="shared" si="4"/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f t="shared" si="5"/>
        <v>0</v>
      </c>
      <c r="AE22" s="15">
        <v>0</v>
      </c>
      <c r="AF22" s="15">
        <v>0</v>
      </c>
      <c r="AG22" s="15">
        <v>0</v>
      </c>
      <c r="AH22" s="15">
        <f t="shared" si="6"/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f t="shared" si="12"/>
        <v>0</v>
      </c>
      <c r="AO22" s="15">
        <f t="shared" si="7"/>
        <v>0</v>
      </c>
      <c r="AP22" s="15">
        <f t="shared" si="8"/>
        <v>0</v>
      </c>
      <c r="AQ22" s="15">
        <v>0</v>
      </c>
      <c r="AR22" s="15">
        <f t="shared" si="9"/>
        <v>0</v>
      </c>
      <c r="AS22" s="15">
        <f t="shared" si="10"/>
        <v>0</v>
      </c>
      <c r="AT22" s="15">
        <f t="shared" si="11"/>
        <v>0</v>
      </c>
      <c r="AU22" s="15">
        <f t="shared" si="13"/>
        <v>0</v>
      </c>
      <c r="AV22" s="21">
        <v>0</v>
      </c>
      <c r="AW22" s="21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</row>
    <row r="23" ht="19.5" customHeight="1" spans="1:55">
      <c r="A23" s="12"/>
      <c r="B23" s="13"/>
      <c r="C23" s="13" t="s">
        <v>86</v>
      </c>
      <c r="D23" s="13" t="s">
        <v>87</v>
      </c>
      <c r="E23" s="14">
        <f t="shared" si="0"/>
        <v>12275</v>
      </c>
      <c r="F23" s="15">
        <f t="shared" si="1"/>
        <v>12275</v>
      </c>
      <c r="G23" s="15">
        <v>12275</v>
      </c>
      <c r="H23" s="15">
        <v>12275</v>
      </c>
      <c r="I23" s="15">
        <v>12275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12275</v>
      </c>
      <c r="T23" s="15">
        <f t="shared" si="2"/>
        <v>0</v>
      </c>
      <c r="U23" s="15">
        <v>0</v>
      </c>
      <c r="V23" s="15">
        <v>0</v>
      </c>
      <c r="W23" s="15">
        <v>0</v>
      </c>
      <c r="X23" s="15">
        <f t="shared" si="3"/>
        <v>0</v>
      </c>
      <c r="Y23" s="15">
        <f t="shared" si="4"/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f t="shared" si="5"/>
        <v>0</v>
      </c>
      <c r="AE23" s="15">
        <v>0</v>
      </c>
      <c r="AF23" s="15">
        <v>0</v>
      </c>
      <c r="AG23" s="15">
        <v>0</v>
      </c>
      <c r="AH23" s="15">
        <f t="shared" si="6"/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f t="shared" si="12"/>
        <v>0</v>
      </c>
      <c r="AO23" s="15">
        <f t="shared" si="7"/>
        <v>0</v>
      </c>
      <c r="AP23" s="15">
        <f t="shared" si="8"/>
        <v>0</v>
      </c>
      <c r="AQ23" s="15">
        <v>0</v>
      </c>
      <c r="AR23" s="15">
        <f t="shared" si="9"/>
        <v>0</v>
      </c>
      <c r="AS23" s="15">
        <f t="shared" si="10"/>
        <v>0</v>
      </c>
      <c r="AT23" s="15">
        <f t="shared" si="11"/>
        <v>0</v>
      </c>
      <c r="AU23" s="15">
        <f t="shared" si="13"/>
        <v>0</v>
      </c>
      <c r="AV23" s="21">
        <v>0</v>
      </c>
      <c r="AW23" s="21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</row>
    <row r="24" ht="19.5" customHeight="1" spans="1:55">
      <c r="A24" s="12"/>
      <c r="B24" s="13"/>
      <c r="C24" s="13" t="s">
        <v>88</v>
      </c>
      <c r="D24" s="13" t="s">
        <v>89</v>
      </c>
      <c r="E24" s="14">
        <f t="shared" si="0"/>
        <v>270.4</v>
      </c>
      <c r="F24" s="15">
        <f t="shared" si="1"/>
        <v>270.4</v>
      </c>
      <c r="G24" s="15">
        <v>270.4</v>
      </c>
      <c r="H24" s="15">
        <v>270.4</v>
      </c>
      <c r="I24" s="15">
        <v>270.4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270.4</v>
      </c>
      <c r="T24" s="15">
        <f t="shared" si="2"/>
        <v>0</v>
      </c>
      <c r="U24" s="15">
        <v>0</v>
      </c>
      <c r="V24" s="15">
        <v>0</v>
      </c>
      <c r="W24" s="15">
        <v>0</v>
      </c>
      <c r="X24" s="15">
        <f t="shared" si="3"/>
        <v>0</v>
      </c>
      <c r="Y24" s="15">
        <f t="shared" si="4"/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f t="shared" si="5"/>
        <v>0</v>
      </c>
      <c r="AE24" s="15">
        <v>0</v>
      </c>
      <c r="AF24" s="15">
        <v>0</v>
      </c>
      <c r="AG24" s="15">
        <v>0</v>
      </c>
      <c r="AH24" s="15">
        <f t="shared" si="6"/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f t="shared" si="12"/>
        <v>0</v>
      </c>
      <c r="AO24" s="15">
        <f t="shared" si="7"/>
        <v>0</v>
      </c>
      <c r="AP24" s="15">
        <f t="shared" si="8"/>
        <v>0</v>
      </c>
      <c r="AQ24" s="15">
        <v>0</v>
      </c>
      <c r="AR24" s="15">
        <f t="shared" si="9"/>
        <v>0</v>
      </c>
      <c r="AS24" s="15">
        <f t="shared" si="10"/>
        <v>0</v>
      </c>
      <c r="AT24" s="15">
        <f t="shared" si="11"/>
        <v>0</v>
      </c>
      <c r="AU24" s="15">
        <f t="shared" si="13"/>
        <v>0</v>
      </c>
      <c r="AV24" s="21">
        <v>0</v>
      </c>
      <c r="AW24" s="21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0</v>
      </c>
      <c r="BC24" s="24">
        <v>0</v>
      </c>
    </row>
    <row r="25" ht="19.5" customHeight="1" spans="1:55">
      <c r="A25" s="12"/>
      <c r="B25" s="13"/>
      <c r="C25" s="13" t="s">
        <v>90</v>
      </c>
      <c r="D25" s="13" t="s">
        <v>79</v>
      </c>
      <c r="E25" s="14">
        <f t="shared" si="0"/>
        <v>3768</v>
      </c>
      <c r="F25" s="15">
        <f t="shared" si="1"/>
        <v>3768</v>
      </c>
      <c r="G25" s="15">
        <v>3768</v>
      </c>
      <c r="H25" s="15">
        <v>3768</v>
      </c>
      <c r="I25" s="15">
        <v>3768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3768</v>
      </c>
      <c r="T25" s="15">
        <f t="shared" si="2"/>
        <v>0</v>
      </c>
      <c r="U25" s="15">
        <v>0</v>
      </c>
      <c r="V25" s="15">
        <v>0</v>
      </c>
      <c r="W25" s="15">
        <v>0</v>
      </c>
      <c r="X25" s="15">
        <f t="shared" si="3"/>
        <v>0</v>
      </c>
      <c r="Y25" s="15">
        <f t="shared" si="4"/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f t="shared" si="5"/>
        <v>0</v>
      </c>
      <c r="AE25" s="15">
        <v>0</v>
      </c>
      <c r="AF25" s="15">
        <v>0</v>
      </c>
      <c r="AG25" s="15">
        <v>0</v>
      </c>
      <c r="AH25" s="15">
        <f t="shared" si="6"/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f t="shared" si="12"/>
        <v>0</v>
      </c>
      <c r="AO25" s="15">
        <f t="shared" si="7"/>
        <v>0</v>
      </c>
      <c r="AP25" s="15">
        <f t="shared" si="8"/>
        <v>0</v>
      </c>
      <c r="AQ25" s="15">
        <v>0</v>
      </c>
      <c r="AR25" s="15">
        <f t="shared" si="9"/>
        <v>0</v>
      </c>
      <c r="AS25" s="15">
        <f t="shared" si="10"/>
        <v>0</v>
      </c>
      <c r="AT25" s="15">
        <f t="shared" si="11"/>
        <v>0</v>
      </c>
      <c r="AU25" s="15">
        <f t="shared" si="13"/>
        <v>0</v>
      </c>
      <c r="AV25" s="21">
        <v>0</v>
      </c>
      <c r="AW25" s="21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</row>
    <row r="26" ht="19.5" customHeight="1" spans="1:55">
      <c r="A26" s="12"/>
      <c r="B26" s="13"/>
      <c r="C26" s="13" t="s">
        <v>91</v>
      </c>
      <c r="D26" s="13" t="s">
        <v>92</v>
      </c>
      <c r="E26" s="14">
        <f t="shared" si="0"/>
        <v>332</v>
      </c>
      <c r="F26" s="15">
        <f t="shared" si="1"/>
        <v>332</v>
      </c>
      <c r="G26" s="15">
        <v>332</v>
      </c>
      <c r="H26" s="15">
        <v>332</v>
      </c>
      <c r="I26" s="15">
        <v>332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332</v>
      </c>
      <c r="T26" s="15">
        <f t="shared" si="2"/>
        <v>0</v>
      </c>
      <c r="U26" s="15">
        <v>0</v>
      </c>
      <c r="V26" s="15">
        <v>0</v>
      </c>
      <c r="W26" s="15">
        <v>0</v>
      </c>
      <c r="X26" s="15">
        <f t="shared" si="3"/>
        <v>0</v>
      </c>
      <c r="Y26" s="15">
        <f t="shared" si="4"/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f t="shared" si="5"/>
        <v>0</v>
      </c>
      <c r="AE26" s="15">
        <v>0</v>
      </c>
      <c r="AF26" s="15">
        <v>0</v>
      </c>
      <c r="AG26" s="15">
        <v>0</v>
      </c>
      <c r="AH26" s="15">
        <f t="shared" si="6"/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f t="shared" si="12"/>
        <v>0</v>
      </c>
      <c r="AO26" s="15">
        <f t="shared" si="7"/>
        <v>0</v>
      </c>
      <c r="AP26" s="15">
        <f t="shared" si="8"/>
        <v>0</v>
      </c>
      <c r="AQ26" s="15">
        <v>0</v>
      </c>
      <c r="AR26" s="15">
        <f t="shared" si="9"/>
        <v>0</v>
      </c>
      <c r="AS26" s="15">
        <f t="shared" si="10"/>
        <v>0</v>
      </c>
      <c r="AT26" s="15">
        <f t="shared" si="11"/>
        <v>0</v>
      </c>
      <c r="AU26" s="15">
        <f t="shared" si="13"/>
        <v>0</v>
      </c>
      <c r="AV26" s="21">
        <v>0</v>
      </c>
      <c r="AW26" s="21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</row>
    <row r="27" ht="19.5" customHeight="1" spans="1:55">
      <c r="A27" s="12"/>
      <c r="B27" s="13"/>
      <c r="C27" s="13" t="s">
        <v>93</v>
      </c>
      <c r="D27" s="13" t="s">
        <v>94</v>
      </c>
      <c r="E27" s="14">
        <f t="shared" si="0"/>
        <v>0.6</v>
      </c>
      <c r="F27" s="15">
        <f t="shared" si="1"/>
        <v>0.6</v>
      </c>
      <c r="G27" s="15">
        <v>0.6</v>
      </c>
      <c r="H27" s="15">
        <v>0.6</v>
      </c>
      <c r="I27" s="15">
        <v>0.6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0.6</v>
      </c>
      <c r="T27" s="15">
        <f t="shared" si="2"/>
        <v>0</v>
      </c>
      <c r="U27" s="15">
        <v>0</v>
      </c>
      <c r="V27" s="15">
        <v>0</v>
      </c>
      <c r="W27" s="15">
        <v>0</v>
      </c>
      <c r="X27" s="15">
        <f t="shared" si="3"/>
        <v>0</v>
      </c>
      <c r="Y27" s="15">
        <f t="shared" si="4"/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f t="shared" si="5"/>
        <v>0</v>
      </c>
      <c r="AE27" s="15">
        <v>0</v>
      </c>
      <c r="AF27" s="15">
        <v>0</v>
      </c>
      <c r="AG27" s="15">
        <v>0</v>
      </c>
      <c r="AH27" s="15">
        <f t="shared" si="6"/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f t="shared" si="12"/>
        <v>0</v>
      </c>
      <c r="AO27" s="15">
        <f t="shared" si="7"/>
        <v>0</v>
      </c>
      <c r="AP27" s="15">
        <f t="shared" si="8"/>
        <v>0</v>
      </c>
      <c r="AQ27" s="15">
        <v>0</v>
      </c>
      <c r="AR27" s="15">
        <f t="shared" si="9"/>
        <v>0</v>
      </c>
      <c r="AS27" s="15">
        <f t="shared" si="10"/>
        <v>0</v>
      </c>
      <c r="AT27" s="15">
        <f t="shared" si="11"/>
        <v>0</v>
      </c>
      <c r="AU27" s="15">
        <f t="shared" si="13"/>
        <v>0</v>
      </c>
      <c r="AV27" s="21">
        <v>0</v>
      </c>
      <c r="AW27" s="21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</row>
    <row r="28" ht="19.5" customHeight="1" spans="1:55">
      <c r="A28" s="12"/>
      <c r="B28" s="13"/>
      <c r="C28" s="13" t="s">
        <v>95</v>
      </c>
      <c r="D28" s="13" t="s">
        <v>87</v>
      </c>
      <c r="E28" s="14">
        <f t="shared" si="0"/>
        <v>1714</v>
      </c>
      <c r="F28" s="15">
        <f t="shared" si="1"/>
        <v>1714</v>
      </c>
      <c r="G28" s="15">
        <v>1714</v>
      </c>
      <c r="H28" s="15">
        <v>1714</v>
      </c>
      <c r="I28" s="15">
        <v>1714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1714</v>
      </c>
      <c r="T28" s="15">
        <f t="shared" si="2"/>
        <v>0</v>
      </c>
      <c r="U28" s="15">
        <v>0</v>
      </c>
      <c r="V28" s="15">
        <v>0</v>
      </c>
      <c r="W28" s="15">
        <v>0</v>
      </c>
      <c r="X28" s="15">
        <f t="shared" si="3"/>
        <v>0</v>
      </c>
      <c r="Y28" s="15">
        <f t="shared" si="4"/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f t="shared" si="5"/>
        <v>0</v>
      </c>
      <c r="AE28" s="15">
        <v>0</v>
      </c>
      <c r="AF28" s="15">
        <v>0</v>
      </c>
      <c r="AG28" s="15">
        <v>0</v>
      </c>
      <c r="AH28" s="15">
        <f t="shared" si="6"/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f t="shared" si="12"/>
        <v>0</v>
      </c>
      <c r="AO28" s="15">
        <f t="shared" si="7"/>
        <v>0</v>
      </c>
      <c r="AP28" s="15">
        <f t="shared" si="8"/>
        <v>0</v>
      </c>
      <c r="AQ28" s="15">
        <v>0</v>
      </c>
      <c r="AR28" s="15">
        <f t="shared" si="9"/>
        <v>0</v>
      </c>
      <c r="AS28" s="15">
        <f t="shared" si="10"/>
        <v>0</v>
      </c>
      <c r="AT28" s="15">
        <f t="shared" si="11"/>
        <v>0</v>
      </c>
      <c r="AU28" s="15">
        <f t="shared" si="13"/>
        <v>0</v>
      </c>
      <c r="AV28" s="21">
        <v>0</v>
      </c>
      <c r="AW28" s="21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</row>
    <row r="29" ht="19.5" customHeight="1" spans="1:55">
      <c r="A29" s="12"/>
      <c r="B29" s="13"/>
      <c r="C29" s="13" t="s">
        <v>96</v>
      </c>
      <c r="D29" s="13" t="s">
        <v>97</v>
      </c>
      <c r="E29" s="14">
        <f t="shared" si="0"/>
        <v>77</v>
      </c>
      <c r="F29" s="15">
        <f t="shared" si="1"/>
        <v>77</v>
      </c>
      <c r="G29" s="15">
        <v>77</v>
      </c>
      <c r="H29" s="15">
        <v>77</v>
      </c>
      <c r="I29" s="15">
        <v>77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77</v>
      </c>
      <c r="T29" s="15">
        <f t="shared" si="2"/>
        <v>0</v>
      </c>
      <c r="U29" s="15">
        <v>0</v>
      </c>
      <c r="V29" s="15">
        <v>0</v>
      </c>
      <c r="W29" s="15">
        <v>0</v>
      </c>
      <c r="X29" s="15">
        <f t="shared" si="3"/>
        <v>0</v>
      </c>
      <c r="Y29" s="15">
        <f t="shared" si="4"/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f t="shared" si="5"/>
        <v>0</v>
      </c>
      <c r="AE29" s="15">
        <v>0</v>
      </c>
      <c r="AF29" s="15">
        <v>0</v>
      </c>
      <c r="AG29" s="15">
        <v>0</v>
      </c>
      <c r="AH29" s="15">
        <f t="shared" si="6"/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f t="shared" si="12"/>
        <v>0</v>
      </c>
      <c r="AO29" s="15">
        <f t="shared" si="7"/>
        <v>0</v>
      </c>
      <c r="AP29" s="15">
        <f t="shared" si="8"/>
        <v>0</v>
      </c>
      <c r="AQ29" s="15">
        <v>0</v>
      </c>
      <c r="AR29" s="15">
        <f t="shared" si="9"/>
        <v>0</v>
      </c>
      <c r="AS29" s="15">
        <f t="shared" si="10"/>
        <v>0</v>
      </c>
      <c r="AT29" s="15">
        <f t="shared" si="11"/>
        <v>0</v>
      </c>
      <c r="AU29" s="15">
        <f t="shared" si="13"/>
        <v>0</v>
      </c>
      <c r="AV29" s="21">
        <v>0</v>
      </c>
      <c r="AW29" s="21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</row>
    <row r="30" ht="19.5" customHeight="1" spans="1:55">
      <c r="A30" s="12"/>
      <c r="B30" s="13"/>
      <c r="C30" s="13" t="s">
        <v>98</v>
      </c>
      <c r="D30" s="13" t="s">
        <v>99</v>
      </c>
      <c r="E30" s="14">
        <f t="shared" si="0"/>
        <v>30</v>
      </c>
      <c r="F30" s="15">
        <f t="shared" si="1"/>
        <v>30</v>
      </c>
      <c r="G30" s="15">
        <v>30</v>
      </c>
      <c r="H30" s="15">
        <v>30</v>
      </c>
      <c r="I30" s="15">
        <v>30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30</v>
      </c>
      <c r="T30" s="15">
        <f t="shared" si="2"/>
        <v>0</v>
      </c>
      <c r="U30" s="15">
        <v>0</v>
      </c>
      <c r="V30" s="15">
        <v>0</v>
      </c>
      <c r="W30" s="15">
        <v>0</v>
      </c>
      <c r="X30" s="15">
        <f t="shared" si="3"/>
        <v>0</v>
      </c>
      <c r="Y30" s="15">
        <f t="shared" si="4"/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f t="shared" si="5"/>
        <v>0</v>
      </c>
      <c r="AE30" s="15">
        <v>0</v>
      </c>
      <c r="AF30" s="15">
        <v>0</v>
      </c>
      <c r="AG30" s="15">
        <v>0</v>
      </c>
      <c r="AH30" s="15">
        <f t="shared" si="6"/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f t="shared" si="12"/>
        <v>0</v>
      </c>
      <c r="AO30" s="15">
        <f t="shared" si="7"/>
        <v>0</v>
      </c>
      <c r="AP30" s="15">
        <f t="shared" si="8"/>
        <v>0</v>
      </c>
      <c r="AQ30" s="15">
        <v>0</v>
      </c>
      <c r="AR30" s="15">
        <f t="shared" si="9"/>
        <v>0</v>
      </c>
      <c r="AS30" s="15">
        <f t="shared" si="10"/>
        <v>0</v>
      </c>
      <c r="AT30" s="15">
        <f t="shared" si="11"/>
        <v>0</v>
      </c>
      <c r="AU30" s="15">
        <f t="shared" si="13"/>
        <v>0</v>
      </c>
      <c r="AV30" s="21">
        <v>0</v>
      </c>
      <c r="AW30" s="21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</row>
    <row r="31" ht="19.5" customHeight="1" spans="1:55">
      <c r="A31" s="12"/>
      <c r="B31" s="13"/>
      <c r="C31" s="13" t="s">
        <v>100</v>
      </c>
      <c r="D31" s="13" t="s">
        <v>101</v>
      </c>
      <c r="E31" s="14">
        <f t="shared" si="0"/>
        <v>17.28</v>
      </c>
      <c r="F31" s="15">
        <f t="shared" si="1"/>
        <v>17.28</v>
      </c>
      <c r="G31" s="15">
        <v>17.28</v>
      </c>
      <c r="H31" s="15">
        <v>17.28</v>
      </c>
      <c r="I31" s="15">
        <v>17.28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17.28</v>
      </c>
      <c r="T31" s="15">
        <f t="shared" si="2"/>
        <v>0</v>
      </c>
      <c r="U31" s="15">
        <v>0</v>
      </c>
      <c r="V31" s="15">
        <v>0</v>
      </c>
      <c r="W31" s="15">
        <v>0</v>
      </c>
      <c r="X31" s="15">
        <f t="shared" si="3"/>
        <v>0</v>
      </c>
      <c r="Y31" s="15">
        <f t="shared" si="4"/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f t="shared" si="5"/>
        <v>0</v>
      </c>
      <c r="AE31" s="15">
        <v>0</v>
      </c>
      <c r="AF31" s="15">
        <v>0</v>
      </c>
      <c r="AG31" s="15">
        <v>0</v>
      </c>
      <c r="AH31" s="15">
        <f t="shared" si="6"/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f t="shared" si="12"/>
        <v>0</v>
      </c>
      <c r="AO31" s="15">
        <f t="shared" si="7"/>
        <v>0</v>
      </c>
      <c r="AP31" s="15">
        <f t="shared" si="8"/>
        <v>0</v>
      </c>
      <c r="AQ31" s="15">
        <v>0</v>
      </c>
      <c r="AR31" s="15">
        <f t="shared" si="9"/>
        <v>0</v>
      </c>
      <c r="AS31" s="15">
        <f t="shared" si="10"/>
        <v>0</v>
      </c>
      <c r="AT31" s="15">
        <f t="shared" si="11"/>
        <v>0</v>
      </c>
      <c r="AU31" s="15">
        <f t="shared" si="13"/>
        <v>0</v>
      </c>
      <c r="AV31" s="21">
        <v>0</v>
      </c>
      <c r="AW31" s="21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</row>
    <row r="32" ht="19.5" customHeight="1" spans="1:55">
      <c r="A32" s="12"/>
      <c r="B32" s="13"/>
      <c r="C32" s="13" t="s">
        <v>102</v>
      </c>
      <c r="D32" s="13" t="s">
        <v>103</v>
      </c>
      <c r="E32" s="14">
        <f t="shared" si="0"/>
        <v>32</v>
      </c>
      <c r="F32" s="15">
        <f t="shared" si="1"/>
        <v>32</v>
      </c>
      <c r="G32" s="15">
        <v>32</v>
      </c>
      <c r="H32" s="15">
        <v>32</v>
      </c>
      <c r="I32" s="15">
        <v>32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32</v>
      </c>
      <c r="T32" s="15">
        <f t="shared" si="2"/>
        <v>0</v>
      </c>
      <c r="U32" s="15">
        <v>0</v>
      </c>
      <c r="V32" s="15">
        <v>0</v>
      </c>
      <c r="W32" s="15">
        <v>0</v>
      </c>
      <c r="X32" s="15">
        <f t="shared" si="3"/>
        <v>0</v>
      </c>
      <c r="Y32" s="15">
        <f t="shared" si="4"/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f t="shared" si="5"/>
        <v>0</v>
      </c>
      <c r="AE32" s="15">
        <v>0</v>
      </c>
      <c r="AF32" s="15">
        <v>0</v>
      </c>
      <c r="AG32" s="15">
        <v>0</v>
      </c>
      <c r="AH32" s="15">
        <f t="shared" si="6"/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f t="shared" si="12"/>
        <v>0</v>
      </c>
      <c r="AO32" s="15">
        <f t="shared" si="7"/>
        <v>0</v>
      </c>
      <c r="AP32" s="15">
        <f t="shared" si="8"/>
        <v>0</v>
      </c>
      <c r="AQ32" s="15">
        <v>0</v>
      </c>
      <c r="AR32" s="15">
        <f t="shared" si="9"/>
        <v>0</v>
      </c>
      <c r="AS32" s="15">
        <f t="shared" si="10"/>
        <v>0</v>
      </c>
      <c r="AT32" s="15">
        <f t="shared" si="11"/>
        <v>0</v>
      </c>
      <c r="AU32" s="15">
        <f t="shared" si="13"/>
        <v>0</v>
      </c>
      <c r="AV32" s="21">
        <v>0</v>
      </c>
      <c r="AW32" s="21">
        <v>0</v>
      </c>
      <c r="AX32" s="24">
        <v>0</v>
      </c>
      <c r="AY32" s="24">
        <v>0</v>
      </c>
      <c r="AZ32" s="24">
        <v>0</v>
      </c>
      <c r="BA32" s="24">
        <v>0</v>
      </c>
      <c r="BB32" s="24">
        <v>0</v>
      </c>
      <c r="BC32" s="24">
        <v>0</v>
      </c>
    </row>
    <row r="33" ht="19.5" customHeight="1" spans="1:55">
      <c r="A33" s="12"/>
      <c r="B33" s="13"/>
      <c r="C33" s="13" t="s">
        <v>104</v>
      </c>
      <c r="D33" s="13" t="s">
        <v>105</v>
      </c>
      <c r="E33" s="14">
        <f t="shared" si="0"/>
        <v>546</v>
      </c>
      <c r="F33" s="15">
        <f t="shared" si="1"/>
        <v>546</v>
      </c>
      <c r="G33" s="15">
        <v>546</v>
      </c>
      <c r="H33" s="15">
        <v>546</v>
      </c>
      <c r="I33" s="15">
        <v>546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546</v>
      </c>
      <c r="T33" s="15">
        <f t="shared" si="2"/>
        <v>0</v>
      </c>
      <c r="U33" s="15">
        <v>0</v>
      </c>
      <c r="V33" s="15">
        <v>0</v>
      </c>
      <c r="W33" s="15">
        <v>0</v>
      </c>
      <c r="X33" s="15">
        <f t="shared" si="3"/>
        <v>0</v>
      </c>
      <c r="Y33" s="15">
        <f t="shared" si="4"/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f t="shared" si="5"/>
        <v>0</v>
      </c>
      <c r="AE33" s="15">
        <v>0</v>
      </c>
      <c r="AF33" s="15">
        <v>0</v>
      </c>
      <c r="AG33" s="15">
        <v>0</v>
      </c>
      <c r="AH33" s="15">
        <f t="shared" si="6"/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f t="shared" si="12"/>
        <v>0</v>
      </c>
      <c r="AO33" s="15">
        <f t="shared" si="7"/>
        <v>0</v>
      </c>
      <c r="AP33" s="15">
        <f t="shared" si="8"/>
        <v>0</v>
      </c>
      <c r="AQ33" s="15">
        <v>0</v>
      </c>
      <c r="AR33" s="15">
        <f t="shared" si="9"/>
        <v>0</v>
      </c>
      <c r="AS33" s="15">
        <f t="shared" si="10"/>
        <v>0</v>
      </c>
      <c r="AT33" s="15">
        <f t="shared" si="11"/>
        <v>0</v>
      </c>
      <c r="AU33" s="15">
        <f t="shared" si="13"/>
        <v>0</v>
      </c>
      <c r="AV33" s="21">
        <v>0</v>
      </c>
      <c r="AW33" s="21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</row>
    <row r="34" ht="19.5" customHeight="1" spans="1:55">
      <c r="A34" s="12"/>
      <c r="B34" s="13"/>
      <c r="C34" s="13" t="s">
        <v>106</v>
      </c>
      <c r="D34" s="13" t="s">
        <v>107</v>
      </c>
      <c r="E34" s="14">
        <f t="shared" si="0"/>
        <v>1507</v>
      </c>
      <c r="F34" s="15">
        <f t="shared" si="1"/>
        <v>1507</v>
      </c>
      <c r="G34" s="15">
        <v>1507</v>
      </c>
      <c r="H34" s="15">
        <v>1507</v>
      </c>
      <c r="I34" s="15">
        <v>1507</v>
      </c>
      <c r="J34" s="15">
        <v>1507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f t="shared" si="2"/>
        <v>0</v>
      </c>
      <c r="U34" s="15">
        <v>0</v>
      </c>
      <c r="V34" s="15">
        <v>0</v>
      </c>
      <c r="W34" s="15">
        <v>0</v>
      </c>
      <c r="X34" s="15">
        <f t="shared" si="3"/>
        <v>0</v>
      </c>
      <c r="Y34" s="15">
        <f t="shared" si="4"/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f t="shared" si="5"/>
        <v>0</v>
      </c>
      <c r="AE34" s="15">
        <v>0</v>
      </c>
      <c r="AF34" s="15">
        <v>0</v>
      </c>
      <c r="AG34" s="15">
        <v>0</v>
      </c>
      <c r="AH34" s="15">
        <f t="shared" si="6"/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f t="shared" si="12"/>
        <v>0</v>
      </c>
      <c r="AO34" s="15">
        <f t="shared" si="7"/>
        <v>0</v>
      </c>
      <c r="AP34" s="15">
        <f t="shared" si="8"/>
        <v>0</v>
      </c>
      <c r="AQ34" s="15">
        <v>0</v>
      </c>
      <c r="AR34" s="15">
        <f t="shared" si="9"/>
        <v>0</v>
      </c>
      <c r="AS34" s="15">
        <f t="shared" si="10"/>
        <v>0</v>
      </c>
      <c r="AT34" s="15">
        <f t="shared" si="11"/>
        <v>0</v>
      </c>
      <c r="AU34" s="15">
        <f t="shared" si="13"/>
        <v>0</v>
      </c>
      <c r="AV34" s="21">
        <v>0</v>
      </c>
      <c r="AW34" s="21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</row>
    <row r="35" ht="19.5" customHeight="1" spans="1:55">
      <c r="A35" s="12"/>
      <c r="B35" s="13"/>
      <c r="C35" s="13" t="s">
        <v>108</v>
      </c>
      <c r="D35" s="13" t="s">
        <v>109</v>
      </c>
      <c r="E35" s="14">
        <f t="shared" si="0"/>
        <v>195.64</v>
      </c>
      <c r="F35" s="15">
        <f t="shared" si="1"/>
        <v>195.64</v>
      </c>
      <c r="G35" s="15">
        <v>195.64</v>
      </c>
      <c r="H35" s="15">
        <v>195.64</v>
      </c>
      <c r="I35" s="15">
        <v>195.64</v>
      </c>
      <c r="J35" s="15">
        <v>195.64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f t="shared" si="2"/>
        <v>0</v>
      </c>
      <c r="U35" s="15">
        <v>0</v>
      </c>
      <c r="V35" s="15">
        <v>0</v>
      </c>
      <c r="W35" s="15">
        <v>0</v>
      </c>
      <c r="X35" s="15">
        <f t="shared" si="3"/>
        <v>0</v>
      </c>
      <c r="Y35" s="15">
        <f t="shared" si="4"/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f t="shared" si="5"/>
        <v>0</v>
      </c>
      <c r="AE35" s="15">
        <v>0</v>
      </c>
      <c r="AF35" s="15">
        <v>0</v>
      </c>
      <c r="AG35" s="15">
        <v>0</v>
      </c>
      <c r="AH35" s="15">
        <f t="shared" si="6"/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f t="shared" si="12"/>
        <v>0</v>
      </c>
      <c r="AO35" s="15">
        <f t="shared" si="7"/>
        <v>0</v>
      </c>
      <c r="AP35" s="15">
        <f t="shared" si="8"/>
        <v>0</v>
      </c>
      <c r="AQ35" s="15">
        <v>0</v>
      </c>
      <c r="AR35" s="15">
        <f t="shared" si="9"/>
        <v>0</v>
      </c>
      <c r="AS35" s="15">
        <f t="shared" si="10"/>
        <v>0</v>
      </c>
      <c r="AT35" s="15">
        <f t="shared" si="11"/>
        <v>0</v>
      </c>
      <c r="AU35" s="15">
        <f t="shared" si="13"/>
        <v>0</v>
      </c>
      <c r="AV35" s="21">
        <v>0</v>
      </c>
      <c r="AW35" s="21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</row>
    <row r="36" ht="19.5" customHeight="1" spans="1:55">
      <c r="A36" s="12"/>
      <c r="B36" s="13"/>
      <c r="C36" s="13" t="s">
        <v>110</v>
      </c>
      <c r="D36" s="13" t="s">
        <v>111</v>
      </c>
      <c r="E36" s="14">
        <f t="shared" si="0"/>
        <v>11653.64</v>
      </c>
      <c r="F36" s="15">
        <f t="shared" si="1"/>
        <v>11653.64</v>
      </c>
      <c r="G36" s="15">
        <v>11653.64</v>
      </c>
      <c r="H36" s="15">
        <v>11653.64</v>
      </c>
      <c r="I36" s="15">
        <v>11653.64</v>
      </c>
      <c r="J36" s="15">
        <v>11653.64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f t="shared" si="2"/>
        <v>0</v>
      </c>
      <c r="U36" s="15">
        <v>0</v>
      </c>
      <c r="V36" s="15">
        <v>0</v>
      </c>
      <c r="W36" s="15">
        <v>0</v>
      </c>
      <c r="X36" s="15">
        <f t="shared" si="3"/>
        <v>0</v>
      </c>
      <c r="Y36" s="15">
        <f t="shared" si="4"/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f t="shared" si="5"/>
        <v>0</v>
      </c>
      <c r="AE36" s="15">
        <v>0</v>
      </c>
      <c r="AF36" s="15">
        <v>0</v>
      </c>
      <c r="AG36" s="15">
        <v>0</v>
      </c>
      <c r="AH36" s="15">
        <f t="shared" si="6"/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f t="shared" si="12"/>
        <v>0</v>
      </c>
      <c r="AO36" s="15">
        <f t="shared" si="7"/>
        <v>0</v>
      </c>
      <c r="AP36" s="15">
        <f t="shared" si="8"/>
        <v>0</v>
      </c>
      <c r="AQ36" s="15">
        <v>0</v>
      </c>
      <c r="AR36" s="15">
        <f t="shared" si="9"/>
        <v>0</v>
      </c>
      <c r="AS36" s="15">
        <f t="shared" si="10"/>
        <v>0</v>
      </c>
      <c r="AT36" s="15">
        <f t="shared" si="11"/>
        <v>0</v>
      </c>
      <c r="AU36" s="15">
        <f t="shared" si="13"/>
        <v>0</v>
      </c>
      <c r="AV36" s="21">
        <v>0</v>
      </c>
      <c r="AW36" s="21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</row>
    <row r="37" ht="19.5" customHeight="1" spans="1:55">
      <c r="A37" s="12"/>
      <c r="B37" s="13"/>
      <c r="C37" s="13" t="s">
        <v>112</v>
      </c>
      <c r="D37" s="13" t="s">
        <v>113</v>
      </c>
      <c r="E37" s="14">
        <f t="shared" si="0"/>
        <v>510.8</v>
      </c>
      <c r="F37" s="15">
        <f t="shared" si="1"/>
        <v>510.8</v>
      </c>
      <c r="G37" s="15">
        <v>510.8</v>
      </c>
      <c r="H37" s="15">
        <v>510.8</v>
      </c>
      <c r="I37" s="15">
        <v>510.8</v>
      </c>
      <c r="J37" s="15">
        <v>510.8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f t="shared" si="2"/>
        <v>0</v>
      </c>
      <c r="U37" s="15">
        <v>0</v>
      </c>
      <c r="V37" s="15">
        <v>0</v>
      </c>
      <c r="W37" s="15">
        <v>0</v>
      </c>
      <c r="X37" s="15">
        <f t="shared" si="3"/>
        <v>0</v>
      </c>
      <c r="Y37" s="15">
        <f t="shared" si="4"/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f t="shared" si="5"/>
        <v>0</v>
      </c>
      <c r="AE37" s="15">
        <v>0</v>
      </c>
      <c r="AF37" s="15">
        <v>0</v>
      </c>
      <c r="AG37" s="15">
        <v>0</v>
      </c>
      <c r="AH37" s="15">
        <f t="shared" si="6"/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f t="shared" si="12"/>
        <v>0</v>
      </c>
      <c r="AO37" s="15">
        <f t="shared" si="7"/>
        <v>0</v>
      </c>
      <c r="AP37" s="15">
        <f t="shared" si="8"/>
        <v>0</v>
      </c>
      <c r="AQ37" s="15">
        <v>0</v>
      </c>
      <c r="AR37" s="15">
        <f t="shared" si="9"/>
        <v>0</v>
      </c>
      <c r="AS37" s="15">
        <f t="shared" si="10"/>
        <v>0</v>
      </c>
      <c r="AT37" s="15">
        <f t="shared" si="11"/>
        <v>0</v>
      </c>
      <c r="AU37" s="15">
        <f t="shared" si="13"/>
        <v>0</v>
      </c>
      <c r="AV37" s="21">
        <v>0</v>
      </c>
      <c r="AW37" s="21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</row>
    <row r="38" ht="19.5" customHeight="1" spans="1:55">
      <c r="A38" s="12"/>
      <c r="B38" s="13"/>
      <c r="C38" s="13" t="s">
        <v>114</v>
      </c>
      <c r="D38" s="13" t="s">
        <v>115</v>
      </c>
      <c r="E38" s="14">
        <f t="shared" si="0"/>
        <v>687.66</v>
      </c>
      <c r="F38" s="15">
        <f t="shared" si="1"/>
        <v>687.66</v>
      </c>
      <c r="G38" s="15">
        <v>687.66</v>
      </c>
      <c r="H38" s="15">
        <v>687.66</v>
      </c>
      <c r="I38" s="15">
        <v>687.66</v>
      </c>
      <c r="J38" s="15">
        <v>687.66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f t="shared" si="2"/>
        <v>0</v>
      </c>
      <c r="U38" s="15">
        <v>0</v>
      </c>
      <c r="V38" s="15">
        <v>0</v>
      </c>
      <c r="W38" s="15">
        <v>0</v>
      </c>
      <c r="X38" s="15">
        <f t="shared" si="3"/>
        <v>0</v>
      </c>
      <c r="Y38" s="15">
        <f t="shared" si="4"/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f t="shared" si="5"/>
        <v>0</v>
      </c>
      <c r="AE38" s="15">
        <v>0</v>
      </c>
      <c r="AF38" s="15">
        <v>0</v>
      </c>
      <c r="AG38" s="15">
        <v>0</v>
      </c>
      <c r="AH38" s="15">
        <f t="shared" si="6"/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f t="shared" si="12"/>
        <v>0</v>
      </c>
      <c r="AO38" s="15">
        <f t="shared" si="7"/>
        <v>0</v>
      </c>
      <c r="AP38" s="15">
        <f t="shared" si="8"/>
        <v>0</v>
      </c>
      <c r="AQ38" s="15">
        <v>0</v>
      </c>
      <c r="AR38" s="15">
        <f t="shared" si="9"/>
        <v>0</v>
      </c>
      <c r="AS38" s="15">
        <f t="shared" si="10"/>
        <v>0</v>
      </c>
      <c r="AT38" s="15">
        <f t="shared" si="11"/>
        <v>0</v>
      </c>
      <c r="AU38" s="15">
        <f t="shared" si="13"/>
        <v>0</v>
      </c>
      <c r="AV38" s="21">
        <v>0</v>
      </c>
      <c r="AW38" s="21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</row>
    <row r="39" ht="19.5" customHeight="1" spans="1:55">
      <c r="A39" s="12"/>
      <c r="B39" s="13"/>
      <c r="C39" s="13" t="s">
        <v>116</v>
      </c>
      <c r="D39" s="13" t="s">
        <v>117</v>
      </c>
      <c r="E39" s="14">
        <f t="shared" si="0"/>
        <v>618.094</v>
      </c>
      <c r="F39" s="15">
        <f t="shared" si="1"/>
        <v>618.094</v>
      </c>
      <c r="G39" s="15">
        <v>618.094</v>
      </c>
      <c r="H39" s="15">
        <v>618.094</v>
      </c>
      <c r="I39" s="15">
        <v>618.094</v>
      </c>
      <c r="J39" s="15">
        <v>618.094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f t="shared" si="2"/>
        <v>0</v>
      </c>
      <c r="U39" s="15">
        <v>0</v>
      </c>
      <c r="V39" s="15">
        <v>0</v>
      </c>
      <c r="W39" s="15">
        <v>0</v>
      </c>
      <c r="X39" s="15">
        <f t="shared" si="3"/>
        <v>0</v>
      </c>
      <c r="Y39" s="15">
        <f t="shared" si="4"/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f t="shared" si="5"/>
        <v>0</v>
      </c>
      <c r="AE39" s="15">
        <v>0</v>
      </c>
      <c r="AF39" s="15">
        <v>0</v>
      </c>
      <c r="AG39" s="15">
        <v>0</v>
      </c>
      <c r="AH39" s="15">
        <f t="shared" si="6"/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f t="shared" si="12"/>
        <v>0</v>
      </c>
      <c r="AO39" s="15">
        <f t="shared" si="7"/>
        <v>0</v>
      </c>
      <c r="AP39" s="15">
        <f t="shared" si="8"/>
        <v>0</v>
      </c>
      <c r="AQ39" s="15">
        <v>0</v>
      </c>
      <c r="AR39" s="15">
        <f t="shared" si="9"/>
        <v>0</v>
      </c>
      <c r="AS39" s="15">
        <f t="shared" si="10"/>
        <v>0</v>
      </c>
      <c r="AT39" s="15">
        <f t="shared" si="11"/>
        <v>0</v>
      </c>
      <c r="AU39" s="15">
        <f t="shared" si="13"/>
        <v>0</v>
      </c>
      <c r="AV39" s="21">
        <v>0</v>
      </c>
      <c r="AW39" s="21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</row>
    <row r="40" ht="19.5" customHeight="1" spans="1:55">
      <c r="A40" s="12"/>
      <c r="B40" s="13"/>
      <c r="C40" s="13" t="s">
        <v>118</v>
      </c>
      <c r="D40" s="13" t="s">
        <v>119</v>
      </c>
      <c r="E40" s="14">
        <f t="shared" si="0"/>
        <v>2132.45</v>
      </c>
      <c r="F40" s="15">
        <f t="shared" si="1"/>
        <v>2132.45</v>
      </c>
      <c r="G40" s="15">
        <v>2132.45</v>
      </c>
      <c r="H40" s="15">
        <v>2132.45</v>
      </c>
      <c r="I40" s="15">
        <v>2132.45</v>
      </c>
      <c r="J40" s="15">
        <v>2132.45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f t="shared" si="2"/>
        <v>0</v>
      </c>
      <c r="U40" s="15">
        <v>0</v>
      </c>
      <c r="V40" s="15">
        <v>0</v>
      </c>
      <c r="W40" s="15">
        <v>0</v>
      </c>
      <c r="X40" s="15">
        <f t="shared" si="3"/>
        <v>0</v>
      </c>
      <c r="Y40" s="15">
        <f t="shared" si="4"/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f t="shared" si="5"/>
        <v>0</v>
      </c>
      <c r="AE40" s="15">
        <v>0</v>
      </c>
      <c r="AF40" s="15">
        <v>0</v>
      </c>
      <c r="AG40" s="15">
        <v>0</v>
      </c>
      <c r="AH40" s="15">
        <f t="shared" si="6"/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f t="shared" si="12"/>
        <v>0</v>
      </c>
      <c r="AO40" s="15">
        <f t="shared" si="7"/>
        <v>0</v>
      </c>
      <c r="AP40" s="15">
        <f t="shared" si="8"/>
        <v>0</v>
      </c>
      <c r="AQ40" s="15">
        <v>0</v>
      </c>
      <c r="AR40" s="15">
        <f t="shared" si="9"/>
        <v>0</v>
      </c>
      <c r="AS40" s="15">
        <f t="shared" si="10"/>
        <v>0</v>
      </c>
      <c r="AT40" s="15">
        <f t="shared" si="11"/>
        <v>0</v>
      </c>
      <c r="AU40" s="15">
        <f t="shared" si="13"/>
        <v>0</v>
      </c>
      <c r="AV40" s="21">
        <v>0</v>
      </c>
      <c r="AW40" s="21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</row>
    <row r="41" ht="19.5" customHeight="1" spans="1:55">
      <c r="A41" s="12"/>
      <c r="B41" s="13"/>
      <c r="C41" s="13" t="s">
        <v>120</v>
      </c>
      <c r="D41" s="13" t="s">
        <v>121</v>
      </c>
      <c r="E41" s="14">
        <f t="shared" si="0"/>
        <v>1152.53</v>
      </c>
      <c r="F41" s="15">
        <f t="shared" si="1"/>
        <v>1152.53</v>
      </c>
      <c r="G41" s="15">
        <v>1152.53</v>
      </c>
      <c r="H41" s="15">
        <v>1152.53</v>
      </c>
      <c r="I41" s="15">
        <v>1152.53</v>
      </c>
      <c r="J41" s="15">
        <v>1152.53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f t="shared" si="2"/>
        <v>0</v>
      </c>
      <c r="U41" s="15">
        <v>0</v>
      </c>
      <c r="V41" s="15">
        <v>0</v>
      </c>
      <c r="W41" s="15">
        <v>0</v>
      </c>
      <c r="X41" s="15">
        <f t="shared" si="3"/>
        <v>0</v>
      </c>
      <c r="Y41" s="15">
        <f t="shared" si="4"/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f t="shared" si="5"/>
        <v>0</v>
      </c>
      <c r="AE41" s="15">
        <v>0</v>
      </c>
      <c r="AF41" s="15">
        <v>0</v>
      </c>
      <c r="AG41" s="15">
        <v>0</v>
      </c>
      <c r="AH41" s="15">
        <f t="shared" si="6"/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f t="shared" si="12"/>
        <v>0</v>
      </c>
      <c r="AO41" s="15">
        <f t="shared" si="7"/>
        <v>0</v>
      </c>
      <c r="AP41" s="15">
        <f t="shared" si="8"/>
        <v>0</v>
      </c>
      <c r="AQ41" s="15">
        <v>0</v>
      </c>
      <c r="AR41" s="15">
        <f t="shared" si="9"/>
        <v>0</v>
      </c>
      <c r="AS41" s="15">
        <f t="shared" si="10"/>
        <v>0</v>
      </c>
      <c r="AT41" s="15">
        <f t="shared" si="11"/>
        <v>0</v>
      </c>
      <c r="AU41" s="15">
        <f t="shared" si="13"/>
        <v>0</v>
      </c>
      <c r="AV41" s="21">
        <v>0</v>
      </c>
      <c r="AW41" s="21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</row>
    <row r="42" ht="19.5" customHeight="1" spans="1:55">
      <c r="A42" s="12"/>
      <c r="B42" s="13"/>
      <c r="C42" s="13" t="s">
        <v>122</v>
      </c>
      <c r="D42" s="13" t="s">
        <v>123</v>
      </c>
      <c r="E42" s="14">
        <f t="shared" si="0"/>
        <v>86.3</v>
      </c>
      <c r="F42" s="15">
        <f t="shared" si="1"/>
        <v>86.3</v>
      </c>
      <c r="G42" s="15">
        <v>86.3</v>
      </c>
      <c r="H42" s="15">
        <v>86.3</v>
      </c>
      <c r="I42" s="15">
        <v>86.3</v>
      </c>
      <c r="J42" s="15">
        <v>86.3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f t="shared" si="2"/>
        <v>0</v>
      </c>
      <c r="U42" s="15">
        <v>0</v>
      </c>
      <c r="V42" s="15">
        <v>0</v>
      </c>
      <c r="W42" s="15">
        <v>0</v>
      </c>
      <c r="X42" s="15">
        <f t="shared" si="3"/>
        <v>0</v>
      </c>
      <c r="Y42" s="15">
        <f t="shared" si="4"/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f t="shared" si="5"/>
        <v>0</v>
      </c>
      <c r="AE42" s="15">
        <v>0</v>
      </c>
      <c r="AF42" s="15">
        <v>0</v>
      </c>
      <c r="AG42" s="15">
        <v>0</v>
      </c>
      <c r="AH42" s="15">
        <f t="shared" si="6"/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f t="shared" si="12"/>
        <v>0</v>
      </c>
      <c r="AO42" s="15">
        <f t="shared" si="7"/>
        <v>0</v>
      </c>
      <c r="AP42" s="15">
        <f t="shared" si="8"/>
        <v>0</v>
      </c>
      <c r="AQ42" s="15">
        <v>0</v>
      </c>
      <c r="AR42" s="15">
        <f t="shared" si="9"/>
        <v>0</v>
      </c>
      <c r="AS42" s="15">
        <f t="shared" si="10"/>
        <v>0</v>
      </c>
      <c r="AT42" s="15">
        <f t="shared" si="11"/>
        <v>0</v>
      </c>
      <c r="AU42" s="15">
        <f t="shared" si="13"/>
        <v>0</v>
      </c>
      <c r="AV42" s="21">
        <v>0</v>
      </c>
      <c r="AW42" s="21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</row>
    <row r="43" ht="19.5" customHeight="1" spans="1:55">
      <c r="A43" s="12"/>
      <c r="B43" s="13"/>
      <c r="C43" s="13" t="s">
        <v>124</v>
      </c>
      <c r="D43" s="13" t="s">
        <v>125</v>
      </c>
      <c r="E43" s="14">
        <f t="shared" si="0"/>
        <v>6427.504</v>
      </c>
      <c r="F43" s="15">
        <f t="shared" si="1"/>
        <v>6427.504</v>
      </c>
      <c r="G43" s="15">
        <v>6427.504</v>
      </c>
      <c r="H43" s="15">
        <v>6427.504</v>
      </c>
      <c r="I43" s="15">
        <v>6427.504</v>
      </c>
      <c r="J43" s="15">
        <v>6427.504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f t="shared" si="2"/>
        <v>0</v>
      </c>
      <c r="U43" s="15">
        <v>0</v>
      </c>
      <c r="V43" s="15">
        <v>0</v>
      </c>
      <c r="W43" s="15">
        <v>0</v>
      </c>
      <c r="X43" s="15">
        <f t="shared" si="3"/>
        <v>0</v>
      </c>
      <c r="Y43" s="15">
        <f t="shared" si="4"/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f t="shared" si="5"/>
        <v>0</v>
      </c>
      <c r="AE43" s="15">
        <v>0</v>
      </c>
      <c r="AF43" s="15">
        <v>0</v>
      </c>
      <c r="AG43" s="15">
        <v>0</v>
      </c>
      <c r="AH43" s="15">
        <f t="shared" si="6"/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f t="shared" si="12"/>
        <v>0</v>
      </c>
      <c r="AO43" s="15">
        <f t="shared" si="7"/>
        <v>0</v>
      </c>
      <c r="AP43" s="15">
        <f t="shared" si="8"/>
        <v>0</v>
      </c>
      <c r="AQ43" s="15">
        <v>0</v>
      </c>
      <c r="AR43" s="15">
        <f t="shared" si="9"/>
        <v>0</v>
      </c>
      <c r="AS43" s="15">
        <f t="shared" si="10"/>
        <v>0</v>
      </c>
      <c r="AT43" s="15">
        <f t="shared" si="11"/>
        <v>0</v>
      </c>
      <c r="AU43" s="15">
        <f t="shared" si="13"/>
        <v>0</v>
      </c>
      <c r="AV43" s="21">
        <v>0</v>
      </c>
      <c r="AW43" s="21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</row>
    <row r="44" ht="19.5" customHeight="1" spans="1:55">
      <c r="A44" s="12"/>
      <c r="B44" s="13"/>
      <c r="C44" s="13" t="s">
        <v>126</v>
      </c>
      <c r="D44" s="13" t="s">
        <v>127</v>
      </c>
      <c r="E44" s="14">
        <f t="shared" si="0"/>
        <v>3055.772</v>
      </c>
      <c r="F44" s="15">
        <f t="shared" si="1"/>
        <v>3055.772</v>
      </c>
      <c r="G44" s="15">
        <v>3055.772</v>
      </c>
      <c r="H44" s="15">
        <v>3055.772</v>
      </c>
      <c r="I44" s="15">
        <v>3055.772</v>
      </c>
      <c r="J44" s="15">
        <v>3055.772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f t="shared" si="2"/>
        <v>0</v>
      </c>
      <c r="U44" s="15">
        <v>0</v>
      </c>
      <c r="V44" s="15">
        <v>0</v>
      </c>
      <c r="W44" s="15">
        <v>0</v>
      </c>
      <c r="X44" s="15">
        <f t="shared" si="3"/>
        <v>0</v>
      </c>
      <c r="Y44" s="15">
        <f t="shared" si="4"/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f t="shared" si="5"/>
        <v>0</v>
      </c>
      <c r="AE44" s="15">
        <v>0</v>
      </c>
      <c r="AF44" s="15">
        <v>0</v>
      </c>
      <c r="AG44" s="15">
        <v>0</v>
      </c>
      <c r="AH44" s="15">
        <f t="shared" si="6"/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f t="shared" si="12"/>
        <v>0</v>
      </c>
      <c r="AO44" s="15">
        <f t="shared" si="7"/>
        <v>0</v>
      </c>
      <c r="AP44" s="15">
        <f t="shared" si="8"/>
        <v>0</v>
      </c>
      <c r="AQ44" s="15">
        <v>0</v>
      </c>
      <c r="AR44" s="15">
        <f t="shared" si="9"/>
        <v>0</v>
      </c>
      <c r="AS44" s="15">
        <f t="shared" si="10"/>
        <v>0</v>
      </c>
      <c r="AT44" s="15">
        <f t="shared" si="11"/>
        <v>0</v>
      </c>
      <c r="AU44" s="15">
        <f t="shared" si="13"/>
        <v>0</v>
      </c>
      <c r="AV44" s="21">
        <v>0</v>
      </c>
      <c r="AW44" s="21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</row>
    <row r="45" ht="19.5" customHeight="1" spans="1:55">
      <c r="A45" s="12"/>
      <c r="B45" s="13"/>
      <c r="C45" s="13" t="s">
        <v>128</v>
      </c>
      <c r="D45" s="13" t="s">
        <v>129</v>
      </c>
      <c r="E45" s="14">
        <f t="shared" si="0"/>
        <v>2044.64</v>
      </c>
      <c r="F45" s="15">
        <f t="shared" si="1"/>
        <v>2044.64</v>
      </c>
      <c r="G45" s="15">
        <v>2044.64</v>
      </c>
      <c r="H45" s="15">
        <v>2044.64</v>
      </c>
      <c r="I45" s="15">
        <v>2044.64</v>
      </c>
      <c r="J45" s="15">
        <v>2044.64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f t="shared" si="2"/>
        <v>0</v>
      </c>
      <c r="U45" s="15">
        <v>0</v>
      </c>
      <c r="V45" s="15">
        <v>0</v>
      </c>
      <c r="W45" s="15">
        <v>0</v>
      </c>
      <c r="X45" s="15">
        <f t="shared" si="3"/>
        <v>0</v>
      </c>
      <c r="Y45" s="15">
        <f t="shared" si="4"/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f t="shared" si="5"/>
        <v>0</v>
      </c>
      <c r="AE45" s="15">
        <v>0</v>
      </c>
      <c r="AF45" s="15">
        <v>0</v>
      </c>
      <c r="AG45" s="15">
        <v>0</v>
      </c>
      <c r="AH45" s="15">
        <f t="shared" si="6"/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f t="shared" si="12"/>
        <v>0</v>
      </c>
      <c r="AO45" s="15">
        <f t="shared" si="7"/>
        <v>0</v>
      </c>
      <c r="AP45" s="15">
        <f t="shared" si="8"/>
        <v>0</v>
      </c>
      <c r="AQ45" s="15">
        <v>0</v>
      </c>
      <c r="AR45" s="15">
        <f t="shared" si="9"/>
        <v>0</v>
      </c>
      <c r="AS45" s="15">
        <f t="shared" si="10"/>
        <v>0</v>
      </c>
      <c r="AT45" s="15">
        <f t="shared" si="11"/>
        <v>0</v>
      </c>
      <c r="AU45" s="15">
        <f t="shared" si="13"/>
        <v>0</v>
      </c>
      <c r="AV45" s="21">
        <v>0</v>
      </c>
      <c r="AW45" s="21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</row>
    <row r="46" ht="19.5" customHeight="1" spans="1:55">
      <c r="A46" s="12"/>
      <c r="B46" s="13"/>
      <c r="C46" s="13" t="s">
        <v>130</v>
      </c>
      <c r="D46" s="13" t="s">
        <v>131</v>
      </c>
      <c r="E46" s="14">
        <f t="shared" si="0"/>
        <v>385</v>
      </c>
      <c r="F46" s="15">
        <f t="shared" si="1"/>
        <v>385</v>
      </c>
      <c r="G46" s="15">
        <v>385</v>
      </c>
      <c r="H46" s="15">
        <v>385</v>
      </c>
      <c r="I46" s="15">
        <v>385</v>
      </c>
      <c r="J46" s="15">
        <v>385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f t="shared" si="2"/>
        <v>0</v>
      </c>
      <c r="U46" s="15">
        <v>0</v>
      </c>
      <c r="V46" s="15">
        <v>0</v>
      </c>
      <c r="W46" s="15">
        <v>0</v>
      </c>
      <c r="X46" s="15">
        <f t="shared" si="3"/>
        <v>0</v>
      </c>
      <c r="Y46" s="15">
        <f t="shared" si="4"/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f t="shared" si="5"/>
        <v>0</v>
      </c>
      <c r="AE46" s="15">
        <v>0</v>
      </c>
      <c r="AF46" s="15">
        <v>0</v>
      </c>
      <c r="AG46" s="15">
        <v>0</v>
      </c>
      <c r="AH46" s="15">
        <f t="shared" si="6"/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f t="shared" si="12"/>
        <v>0</v>
      </c>
      <c r="AO46" s="15">
        <f t="shared" si="7"/>
        <v>0</v>
      </c>
      <c r="AP46" s="15">
        <f t="shared" si="8"/>
        <v>0</v>
      </c>
      <c r="AQ46" s="15">
        <v>0</v>
      </c>
      <c r="AR46" s="15">
        <f t="shared" si="9"/>
        <v>0</v>
      </c>
      <c r="AS46" s="15">
        <f t="shared" si="10"/>
        <v>0</v>
      </c>
      <c r="AT46" s="15">
        <f t="shared" si="11"/>
        <v>0</v>
      </c>
      <c r="AU46" s="15">
        <f t="shared" si="13"/>
        <v>0</v>
      </c>
      <c r="AV46" s="21">
        <v>0</v>
      </c>
      <c r="AW46" s="21">
        <v>0</v>
      </c>
      <c r="AX46" s="24">
        <v>0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</row>
    <row r="47" ht="19.5" customHeight="1" spans="1:55">
      <c r="A47" s="12"/>
      <c r="B47" s="13"/>
      <c r="C47" s="13" t="s">
        <v>132</v>
      </c>
      <c r="D47" s="13" t="s">
        <v>133</v>
      </c>
      <c r="E47" s="14">
        <f t="shared" si="0"/>
        <v>1642</v>
      </c>
      <c r="F47" s="15">
        <f t="shared" si="1"/>
        <v>1642</v>
      </c>
      <c r="G47" s="15">
        <v>1642</v>
      </c>
      <c r="H47" s="15">
        <v>1642</v>
      </c>
      <c r="I47" s="15">
        <v>1642</v>
      </c>
      <c r="J47" s="15">
        <v>1642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f t="shared" si="2"/>
        <v>0</v>
      </c>
      <c r="U47" s="15">
        <v>0</v>
      </c>
      <c r="V47" s="15">
        <v>0</v>
      </c>
      <c r="W47" s="15">
        <v>0</v>
      </c>
      <c r="X47" s="15">
        <f t="shared" si="3"/>
        <v>0</v>
      </c>
      <c r="Y47" s="15">
        <f t="shared" si="4"/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f t="shared" si="5"/>
        <v>0</v>
      </c>
      <c r="AE47" s="15">
        <v>0</v>
      </c>
      <c r="AF47" s="15">
        <v>0</v>
      </c>
      <c r="AG47" s="15">
        <v>0</v>
      </c>
      <c r="AH47" s="15">
        <f t="shared" si="6"/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f t="shared" si="12"/>
        <v>0</v>
      </c>
      <c r="AO47" s="15">
        <f t="shared" si="7"/>
        <v>0</v>
      </c>
      <c r="AP47" s="15">
        <f t="shared" si="8"/>
        <v>0</v>
      </c>
      <c r="AQ47" s="15">
        <v>0</v>
      </c>
      <c r="AR47" s="15">
        <f t="shared" si="9"/>
        <v>0</v>
      </c>
      <c r="AS47" s="15">
        <f t="shared" si="10"/>
        <v>0</v>
      </c>
      <c r="AT47" s="15">
        <f t="shared" si="11"/>
        <v>0</v>
      </c>
      <c r="AU47" s="15">
        <f t="shared" si="13"/>
        <v>0</v>
      </c>
      <c r="AV47" s="21">
        <v>0</v>
      </c>
      <c r="AW47" s="21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</row>
    <row r="48" ht="19.5" customHeight="1" spans="1:55">
      <c r="A48" s="12"/>
      <c r="B48" s="13"/>
      <c r="C48" s="16" t="s">
        <v>134</v>
      </c>
      <c r="D48" s="13" t="s">
        <v>77</v>
      </c>
      <c r="E48" s="14">
        <v>80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>
        <v>80</v>
      </c>
      <c r="AO48" s="15">
        <v>80</v>
      </c>
      <c r="AP48" s="15"/>
      <c r="AQ48" s="15"/>
      <c r="AR48" s="15"/>
      <c r="AS48" s="15"/>
      <c r="AT48" s="15"/>
      <c r="AU48" s="15">
        <v>80</v>
      </c>
      <c r="AV48" s="21"/>
      <c r="AW48" s="21"/>
      <c r="AX48" s="24"/>
      <c r="AY48" s="24"/>
      <c r="AZ48" s="24"/>
      <c r="BA48" s="24"/>
      <c r="BB48" s="24"/>
      <c r="BC48" s="24"/>
    </row>
    <row r="49" ht="19.5" customHeight="1" spans="1:55">
      <c r="A49" s="12"/>
      <c r="B49" s="13"/>
      <c r="C49" s="16" t="s">
        <v>135</v>
      </c>
      <c r="D49" s="13" t="s">
        <v>105</v>
      </c>
      <c r="E49" s="14">
        <v>179.392261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>
        <v>179.392261</v>
      </c>
      <c r="AO49" s="15">
        <v>179.392261</v>
      </c>
      <c r="AP49" s="15"/>
      <c r="AQ49" s="15"/>
      <c r="AR49" s="15"/>
      <c r="AS49" s="15"/>
      <c r="AT49" s="15"/>
      <c r="AU49" s="15">
        <v>179.392261</v>
      </c>
      <c r="AV49" s="21"/>
      <c r="AW49" s="21"/>
      <c r="AX49" s="24"/>
      <c r="AY49" s="24"/>
      <c r="AZ49" s="24"/>
      <c r="BA49" s="24"/>
      <c r="BB49" s="24"/>
      <c r="BC49" s="24"/>
    </row>
    <row r="50" ht="19.5" customHeight="1" spans="1:55">
      <c r="A50" s="12"/>
      <c r="B50" s="13"/>
      <c r="C50" s="16" t="s">
        <v>136</v>
      </c>
      <c r="D50" s="13" t="s">
        <v>101</v>
      </c>
      <c r="E50" s="14">
        <v>15.36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>
        <v>15.36</v>
      </c>
      <c r="AO50" s="15">
        <v>15.36</v>
      </c>
      <c r="AP50" s="15"/>
      <c r="AQ50" s="15"/>
      <c r="AR50" s="15"/>
      <c r="AS50" s="15"/>
      <c r="AT50" s="15"/>
      <c r="AU50" s="15">
        <v>15.36</v>
      </c>
      <c r="AV50" s="21"/>
      <c r="AW50" s="21"/>
      <c r="AX50" s="24"/>
      <c r="AY50" s="24"/>
      <c r="AZ50" s="24"/>
      <c r="BA50" s="24"/>
      <c r="BB50" s="24"/>
      <c r="BC50" s="24"/>
    </row>
    <row r="51" ht="19.5" customHeight="1" spans="1:55">
      <c r="A51" s="12"/>
      <c r="B51" s="13"/>
      <c r="C51" s="16" t="s">
        <v>137</v>
      </c>
      <c r="D51" s="13" t="s">
        <v>94</v>
      </c>
      <c r="E51" s="14">
        <v>1.5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>
        <v>1.5</v>
      </c>
      <c r="AO51" s="15">
        <v>1.5</v>
      </c>
      <c r="AP51" s="15"/>
      <c r="AQ51" s="15"/>
      <c r="AR51" s="15"/>
      <c r="AS51" s="15"/>
      <c r="AT51" s="15"/>
      <c r="AU51" s="15">
        <v>1.5</v>
      </c>
      <c r="AV51" s="21"/>
      <c r="AW51" s="21"/>
      <c r="AX51" s="24"/>
      <c r="AY51" s="24"/>
      <c r="AZ51" s="24"/>
      <c r="BA51" s="24"/>
      <c r="BB51" s="24"/>
      <c r="BC51" s="24"/>
    </row>
    <row r="52" ht="19.5" customHeight="1" spans="1:55">
      <c r="A52" s="12"/>
      <c r="B52" s="13"/>
      <c r="C52" s="16" t="s">
        <v>138</v>
      </c>
      <c r="D52" s="13" t="s">
        <v>139</v>
      </c>
      <c r="E52" s="14">
        <v>32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>
        <v>32</v>
      </c>
      <c r="AO52" s="15">
        <v>32</v>
      </c>
      <c r="AP52" s="15"/>
      <c r="AQ52" s="15"/>
      <c r="AR52" s="15"/>
      <c r="AS52" s="15"/>
      <c r="AT52" s="15"/>
      <c r="AU52" s="15">
        <v>32</v>
      </c>
      <c r="AV52" s="21"/>
      <c r="AW52" s="21"/>
      <c r="AX52" s="24"/>
      <c r="AY52" s="24"/>
      <c r="AZ52" s="24"/>
      <c r="BA52" s="24"/>
      <c r="BB52" s="24"/>
      <c r="BC52" s="24"/>
    </row>
    <row r="53" ht="19.5" customHeight="1" spans="1:55">
      <c r="A53" s="12"/>
      <c r="B53" s="13"/>
      <c r="C53" s="16" t="s">
        <v>140</v>
      </c>
      <c r="D53" s="13" t="s">
        <v>141</v>
      </c>
      <c r="E53" s="14">
        <v>142.5326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>
        <v>142.5326</v>
      </c>
      <c r="AO53" s="15">
        <v>142.5326</v>
      </c>
      <c r="AP53" s="15"/>
      <c r="AQ53" s="15"/>
      <c r="AR53" s="15"/>
      <c r="AS53" s="15"/>
      <c r="AT53" s="15"/>
      <c r="AU53" s="15">
        <v>142.5326</v>
      </c>
      <c r="AV53" s="21"/>
      <c r="AW53" s="21"/>
      <c r="AX53" s="24"/>
      <c r="AY53" s="24"/>
      <c r="AZ53" s="24"/>
      <c r="BA53" s="24"/>
      <c r="BB53" s="24"/>
      <c r="BC53" s="24"/>
    </row>
    <row r="54" ht="19.5" customHeight="1" spans="1:55">
      <c r="A54" s="12"/>
      <c r="B54" s="13"/>
      <c r="C54" s="16" t="s">
        <v>142</v>
      </c>
      <c r="D54" s="13" t="s">
        <v>143</v>
      </c>
      <c r="E54" s="14">
        <v>3.3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>
        <v>3.3</v>
      </c>
      <c r="AO54" s="15">
        <v>3.3</v>
      </c>
      <c r="AP54" s="15"/>
      <c r="AQ54" s="15"/>
      <c r="AR54" s="15"/>
      <c r="AS54" s="15"/>
      <c r="AT54" s="15"/>
      <c r="AU54" s="15">
        <v>3.3</v>
      </c>
      <c r="AV54" s="21"/>
      <c r="AW54" s="21"/>
      <c r="AX54" s="24"/>
      <c r="AY54" s="24"/>
      <c r="AZ54" s="24"/>
      <c r="BA54" s="24"/>
      <c r="BB54" s="24"/>
      <c r="BC54" s="24"/>
    </row>
    <row r="55" ht="19.5" customHeight="1" spans="1:55">
      <c r="A55" s="12"/>
      <c r="B55" s="13"/>
      <c r="C55" s="16" t="s">
        <v>144</v>
      </c>
      <c r="D55" s="13" t="s">
        <v>89</v>
      </c>
      <c r="E55" s="14">
        <v>51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>
        <v>51</v>
      </c>
      <c r="AO55" s="15">
        <v>51</v>
      </c>
      <c r="AP55" s="15"/>
      <c r="AQ55" s="15"/>
      <c r="AR55" s="15"/>
      <c r="AS55" s="15"/>
      <c r="AT55" s="15"/>
      <c r="AU55" s="15">
        <v>51</v>
      </c>
      <c r="AV55" s="21"/>
      <c r="AW55" s="21"/>
      <c r="AX55" s="24"/>
      <c r="AY55" s="24"/>
      <c r="AZ55" s="24"/>
      <c r="BA55" s="24"/>
      <c r="BB55" s="24"/>
      <c r="BC55" s="24"/>
    </row>
    <row r="56" ht="19.5" customHeight="1" spans="1:55">
      <c r="A56" s="12"/>
      <c r="B56" s="13"/>
      <c r="C56" s="16" t="s">
        <v>145</v>
      </c>
      <c r="D56" s="13" t="s">
        <v>146</v>
      </c>
      <c r="E56" s="14">
        <v>12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>
        <v>12</v>
      </c>
      <c r="AO56" s="15">
        <v>12</v>
      </c>
      <c r="AP56" s="15"/>
      <c r="AQ56" s="15"/>
      <c r="AR56" s="15"/>
      <c r="AS56" s="15"/>
      <c r="AT56" s="15"/>
      <c r="AU56" s="15">
        <v>12</v>
      </c>
      <c r="AV56" s="21"/>
      <c r="AW56" s="21"/>
      <c r="AX56" s="24"/>
      <c r="AY56" s="24"/>
      <c r="AZ56" s="24"/>
      <c r="BA56" s="24"/>
      <c r="BB56" s="24"/>
      <c r="BC56" s="24"/>
    </row>
    <row r="57" ht="19.5" customHeight="1" spans="1:55">
      <c r="A57" s="12"/>
      <c r="B57" s="13"/>
      <c r="C57" s="16" t="s">
        <v>147</v>
      </c>
      <c r="D57" s="13" t="s">
        <v>81</v>
      </c>
      <c r="E57" s="14">
        <v>36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>
        <v>36</v>
      </c>
      <c r="AO57" s="15">
        <v>36</v>
      </c>
      <c r="AP57" s="15"/>
      <c r="AQ57" s="15"/>
      <c r="AR57" s="15"/>
      <c r="AS57" s="15"/>
      <c r="AT57" s="15"/>
      <c r="AU57" s="15">
        <v>36</v>
      </c>
      <c r="AV57" s="21"/>
      <c r="AW57" s="21"/>
      <c r="AX57" s="24"/>
      <c r="AY57" s="24"/>
      <c r="AZ57" s="24"/>
      <c r="BA57" s="24"/>
      <c r="BB57" s="24"/>
      <c r="BC57" s="24"/>
    </row>
    <row r="58" ht="19.5" customHeight="1" spans="1:55">
      <c r="A58" s="12"/>
      <c r="B58" s="13"/>
      <c r="C58" s="16" t="s">
        <v>148</v>
      </c>
      <c r="D58" s="13" t="s">
        <v>149</v>
      </c>
      <c r="E58" s="14">
        <v>1312.53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>
        <v>1312.53</v>
      </c>
      <c r="AO58" s="15">
        <v>1312.53</v>
      </c>
      <c r="AP58" s="15"/>
      <c r="AQ58" s="15"/>
      <c r="AR58" s="15"/>
      <c r="AS58" s="15"/>
      <c r="AT58" s="15"/>
      <c r="AU58" s="15">
        <v>1312.53</v>
      </c>
      <c r="AV58" s="21"/>
      <c r="AW58" s="21"/>
      <c r="AX58" s="24"/>
      <c r="AY58" s="24"/>
      <c r="AZ58" s="24"/>
      <c r="BA58" s="24"/>
      <c r="BB58" s="24"/>
      <c r="BC58" s="24"/>
    </row>
    <row r="59" ht="19.5" customHeight="1" spans="1:55">
      <c r="A59" s="12"/>
      <c r="B59" s="13"/>
      <c r="C59" s="17" t="s">
        <v>150</v>
      </c>
      <c r="D59" s="13" t="s">
        <v>151</v>
      </c>
      <c r="E59" s="14">
        <v>650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>
        <v>650</v>
      </c>
      <c r="AO59" s="15">
        <v>650</v>
      </c>
      <c r="AP59" s="15"/>
      <c r="AQ59" s="15"/>
      <c r="AR59" s="15"/>
      <c r="AS59" s="15"/>
      <c r="AT59" s="15"/>
      <c r="AU59" s="15">
        <v>650</v>
      </c>
      <c r="AV59" s="21"/>
      <c r="AW59" s="21"/>
      <c r="AX59" s="24"/>
      <c r="AY59" s="24"/>
      <c r="AZ59" s="24"/>
      <c r="BA59" s="24"/>
      <c r="BB59" s="24"/>
      <c r="BC59" s="24"/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2026-01-13T14:14:00Z</dcterms:created>
  <dcterms:modified xsi:type="dcterms:W3CDTF">2026-01-15T01:26:17Z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13BF8A2AC94905F10CF46569DB1DAECE_43</vt:lpwstr>
  </property>
  <property fmtid="{D5CDD505-2E9C-101B-9397-08002B2CF9AE}" pid="3" name="KSOProductBuildVer">
    <vt:lpwstr>2052-11.8.2.9067</vt:lpwstr>
  </property>
</Properties>
</file>