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7211 - 项目支出预算表（分资金性质）" sheetId="2" r:id="rId1"/>
  </sheets>
  <calcPr calcId="144525"/>
</workbook>
</file>

<file path=xl/sharedStrings.xml><?xml version="1.0" encoding="utf-8"?>
<sst xmlns="http://schemas.openxmlformats.org/spreadsheetml/2006/main" count="107" uniqueCount="92">
  <si>
    <t>附件2</t>
  </si>
  <si>
    <t>项目支出预算表（分资金性质）</t>
  </si>
  <si>
    <t>部门（单位）：青岛市黄岛区医疗保障局本级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</si>
  <si>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</si>
  <si>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</si>
  <si>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</si>
  <si>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</si>
  <si>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</si>
  <si>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</si>
  <si>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</si>
  <si>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</si>
  <si>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</si>
  <si>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</si>
  <si>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</si>
  <si>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</si>
  <si>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</si>
  <si>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</si>
  <si>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</si>
  <si>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</si>
  <si>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</si>
  <si>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</si>
  <si>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</si>
  <si>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</si>
  <si>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</si>
  <si>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</si>
  <si>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</si>
  <si>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</si>
  <si>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</si>
  <si>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</si>
  <si>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</si>
  <si>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</si>
  <si>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</si>
  <si>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</si>
  <si>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</si>
  <si>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</si>
  <si>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</si>
  <si>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</si>
  <si>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</si>
  <si>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</si>
  <si>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</si>
  <si>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</si>
  <si>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</si>
  <si>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</si>
  <si>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</si>
  <si>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</si>
  <si>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</si>
  <si>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</si>
  <si>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</si>
  <si>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</si>
  <si>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</si>
  <si>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</si>
  <si>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</si>
  <si>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</si>
  <si>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</si>
  <si>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</si>
  <si>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</si>
  <si>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</si>
  <si>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</si>
  <si>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</si>
  <si>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</si>
  <si>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270</t>
  </si>
  <si>
    <t>青岛市黄岛区医疗保障局</t>
  </si>
  <si>
    <t>270001</t>
  </si>
  <si>
    <t>青岛市黄岛区医疗保障局本级</t>
  </si>
  <si>
    <t>37021126002202700010C</t>
  </si>
  <si>
    <t>三522定点医药机构医保服务稽查费用</t>
  </si>
  <si>
    <t>370211260022027000119</t>
  </si>
  <si>
    <t>三513劳务派遣人员费用</t>
  </si>
  <si>
    <t>37021126002202700012R</t>
  </si>
  <si>
    <t>四922医疗保障工作能力提升补充工作经费</t>
  </si>
  <si>
    <t>37021126002202700013Q</t>
  </si>
  <si>
    <t>四93医保智慧云服务平台系统维护费</t>
  </si>
  <si>
    <t>37021126002202700014X</t>
  </si>
  <si>
    <t>四93人脸识别系统改造升级系统维护费用</t>
  </si>
  <si>
    <t>370211260022027000156</t>
  </si>
  <si>
    <t>三522政府采购第三方医保征缴工作经费</t>
  </si>
  <si>
    <t>370211260022027000169</t>
  </si>
  <si>
    <t>三522政府采购医疗保障基层政务服务工作经费</t>
  </si>
  <si>
    <t>37021126002202700017H</t>
  </si>
  <si>
    <t>四922医保工作站（点）工作经费</t>
  </si>
  <si>
    <t>3702112630DB02700002Q</t>
  </si>
  <si>
    <t>2026年医疗服务与保障能力提升补助资金</t>
  </si>
  <si>
    <t>3702112630E7027000023</t>
  </si>
  <si>
    <t>五11困难企业职工医疗保险费</t>
  </si>
  <si>
    <t>37021126410702700002M</t>
  </si>
  <si>
    <t>一33城乡医疗救助</t>
  </si>
  <si>
    <t>37021126412102700003R</t>
  </si>
  <si>
    <t>一33财政对城乡居民基本医疗保险补助</t>
  </si>
  <si>
    <t>37021126412102700004Y</t>
  </si>
  <si>
    <t>五1021城乡居民基本医疗保险财政补助资金（档差部分）</t>
  </si>
  <si>
    <t>37021126412302700002A</t>
  </si>
  <si>
    <t>五101居民长期护理保险财政补助资金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</si>
</sst>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;\-#,##0.00;;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8"/>
      <name val="宋体"/>
      <charset val="134"/>
    </font>
    <font>
      <sz val="10"/>
      <name val="宋体"/>
      <charset val="134"/>
    </font>
    <font>
      <sz val="7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6" fontId="1" fillId="0" borderId="0">
      <alignment vertical="top"/>
    </xf>
    <xf numFmtId="177" fontId="1" fillId="0" borderId="0">
      <alignment vertical="top"/>
    </xf>
    <xf numFmtId="9" fontId="1" fillId="0" borderId="0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9">
      <alignment vertical="top"/>
    </xf>
    <xf numFmtId="0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10" fillId="0" borderId="10">
      <alignment vertical="top"/>
    </xf>
    <xf numFmtId="0" fontId="11" fillId="0" borderId="11">
      <alignment vertical="top"/>
    </xf>
    <xf numFmtId="0" fontId="12" fillId="0" borderId="12">
      <alignment vertical="top"/>
    </xf>
    <xf numFmtId="0" fontId="12" fillId="0" borderId="0">
      <alignment vertical="top"/>
    </xf>
    <xf numFmtId="0" fontId="13" fillId="4" borderId="13">
      <alignment vertical="top"/>
    </xf>
    <xf numFmtId="0" fontId="14" fillId="5" borderId="14">
      <alignment vertical="top"/>
    </xf>
    <xf numFmtId="0" fontId="15" fillId="5" borderId="13">
      <alignment vertical="top"/>
    </xf>
    <xf numFmtId="0" fontId="16" fillId="6" borderId="15">
      <alignment vertical="top"/>
    </xf>
    <xf numFmtId="0" fontId="17" fillId="0" borderId="16">
      <alignment vertical="top"/>
    </xf>
    <xf numFmtId="0" fontId="18" fillId="0" borderId="17">
      <alignment vertical="top"/>
    </xf>
    <xf numFmtId="0" fontId="19" fillId="7" borderId="0">
      <alignment vertical="top"/>
    </xf>
    <xf numFmtId="0" fontId="20" fillId="8" borderId="0">
      <alignment vertical="top"/>
    </xf>
    <xf numFmtId="0" fontId="21" fillId="9" borderId="0">
      <alignment vertical="top"/>
    </xf>
    <xf numFmtId="0" fontId="22" fillId="10" borderId="0">
      <alignment vertical="top"/>
    </xf>
    <xf numFmtId="0" fontId="23" fillId="11" borderId="0">
      <alignment vertical="top"/>
    </xf>
    <xf numFmtId="0" fontId="23" fillId="12" borderId="0">
      <alignment vertical="top"/>
    </xf>
    <xf numFmtId="0" fontId="22" fillId="13" borderId="0">
      <alignment vertical="top"/>
    </xf>
    <xf numFmtId="0" fontId="22" fillId="14" borderId="0">
      <alignment vertical="top"/>
    </xf>
    <xf numFmtId="0" fontId="23" fillId="15" borderId="0">
      <alignment vertical="top"/>
    </xf>
    <xf numFmtId="0" fontId="23" fillId="16" borderId="0">
      <alignment vertical="top"/>
    </xf>
    <xf numFmtId="0" fontId="22" fillId="17" borderId="0">
      <alignment vertical="top"/>
    </xf>
    <xf numFmtId="0" fontId="22" fillId="18" borderId="0">
      <alignment vertical="top"/>
    </xf>
    <xf numFmtId="0" fontId="23" fillId="19" borderId="0">
      <alignment vertical="top"/>
    </xf>
    <xf numFmtId="0" fontId="23" fillId="20" borderId="0">
      <alignment vertical="top"/>
    </xf>
    <xf numFmtId="0" fontId="22" fillId="21" borderId="0">
      <alignment vertical="top"/>
    </xf>
    <xf numFmtId="0" fontId="22" fillId="22" borderId="0">
      <alignment vertical="top"/>
    </xf>
    <xf numFmtId="0" fontId="23" fillId="23" borderId="0">
      <alignment vertical="top"/>
    </xf>
    <xf numFmtId="0" fontId="23" fillId="24" borderId="0">
      <alignment vertical="top"/>
    </xf>
    <xf numFmtId="0" fontId="22" fillId="25" borderId="0">
      <alignment vertical="top"/>
    </xf>
    <xf numFmtId="0" fontId="22" fillId="26" borderId="0">
      <alignment vertical="top"/>
    </xf>
    <xf numFmtId="0" fontId="23" fillId="27" borderId="0">
      <alignment vertical="top"/>
    </xf>
    <xf numFmtId="0" fontId="23" fillId="28" borderId="0">
      <alignment vertical="top"/>
    </xf>
    <xf numFmtId="0" fontId="22" fillId="29" borderId="0">
      <alignment vertical="top"/>
    </xf>
    <xf numFmtId="0" fontId="22" fillId="30" borderId="0">
      <alignment vertical="top"/>
    </xf>
    <xf numFmtId="0" fontId="23" fillId="31" borderId="0">
      <alignment vertical="top"/>
    </xf>
    <xf numFmtId="0" fontId="23" fillId="32" borderId="0">
      <alignment vertical="top"/>
    </xf>
    <xf numFmtId="0" fontId="22" fillId="33" borderId="0">
      <alignment vertical="top"/>
    </xf>
  </cellStyleXfs>
  <cellXfs count="24">
    <xf numFmtId="0" fontId="0" fillId="0" borderId="0" xfId="0" applyFo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180" fontId="3" fillId="0" borderId="2" xfId="0" applyNumberFormat="1" applyFont="1" applyBorder="1" applyAlignment="1">
      <alignment horizontal="right" vertical="center"/>
    </xf>
    <xf numFmtId="180" fontId="3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top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5"/>
  <sheetViews>
    <sheetView tabSelected="1" workbookViewId="0">
      <pane ySplit="8" topLeftCell="A8" activePane="bottomLeft" state="frozen"/>
      <selection/>
      <selection pane="bottomLeft" activeCell="C12" sqref="C12"/>
    </sheetView>
  </sheetViews>
  <sheetFormatPr defaultColWidth="8.85" defaultRowHeight="15" customHeight="1"/>
  <cols>
    <col min="1" max="1" width="8.875" customWidth="1"/>
    <col min="2" max="2" width="23.625" customWidth="1"/>
    <col min="3" max="3" width="22.425" customWidth="1"/>
    <col min="4" max="4" width="41.375" customWidth="1"/>
    <col min="5" max="10" width="18.2833333333333" customWidth="1"/>
    <col min="11" max="14" width="18.2833333333333" hidden="1" customWidth="1"/>
    <col min="15" max="15" width="18.85" hidden="1" customWidth="1"/>
    <col min="16" max="17" width="18.2833333333333" hidden="1" customWidth="1"/>
    <col min="18" max="18" width="18.85" hidden="1" customWidth="1"/>
    <col min="19" max="23" width="18.2833333333333" hidden="1" customWidth="1"/>
    <col min="24" max="26" width="18.2833333333333" customWidth="1"/>
    <col min="27" max="47" width="18.2833333333333" hidden="1" customWidth="1"/>
    <col min="48" max="49" width="18.2833333333333" customWidth="1"/>
    <col min="50" max="55" width="8.85" hidden="1" customWidth="1"/>
  </cols>
  <sheetData>
    <row r="1" customHeight="1" spans="1:1">
      <c r="A1" t="s">
        <v>0</v>
      </c>
    </row>
    <row r="2" ht="38.1" customHeight="1" spans="1:5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Y2" s="21"/>
      <c r="AZ2" s="21"/>
      <c r="BA2" s="21"/>
      <c r="BB2" s="21"/>
      <c r="BC2" s="21"/>
    </row>
    <row r="3" ht="19.5" customHeight="1" spans="1:55">
      <c r="A3" s="3" t="s">
        <v>2</v>
      </c>
      <c r="B3" s="4" t="s">
        <v>3</v>
      </c>
      <c r="C3" s="3"/>
      <c r="D3" s="4" t="s">
        <v>3</v>
      </c>
      <c r="E3" s="5"/>
      <c r="F3" s="3"/>
      <c r="G3" s="6"/>
      <c r="H3" s="6"/>
      <c r="I3" s="6"/>
      <c r="J3" s="6"/>
      <c r="K3" s="6"/>
      <c r="L3" s="6"/>
      <c r="M3" s="6"/>
      <c r="N3" s="6"/>
      <c r="P3" s="6"/>
      <c r="Q3" s="6"/>
      <c r="S3" s="6"/>
      <c r="T3" s="6"/>
      <c r="U3" s="6"/>
      <c r="V3" s="6"/>
      <c r="W3" s="6"/>
      <c r="X3" s="6"/>
      <c r="Y3" s="6"/>
      <c r="Z3" s="6"/>
      <c r="AA3" s="6"/>
      <c r="AB3" s="20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20" t="s">
        <v>4</v>
      </c>
      <c r="AU3" s="20"/>
      <c r="AV3" s="20"/>
      <c r="AW3" s="20"/>
      <c r="AY3" s="21"/>
      <c r="AZ3" s="21"/>
      <c r="BA3" s="21"/>
      <c r="BB3" s="21"/>
      <c r="BC3" s="21"/>
    </row>
    <row r="4" s="1" customFormat="1" ht="19.5" customHeight="1" spans="1:55">
      <c r="A4" s="7" t="s">
        <v>5</v>
      </c>
      <c r="B4" s="8" t="s">
        <v>6</v>
      </c>
      <c r="C4" s="7" t="s">
        <v>7</v>
      </c>
      <c r="D4" s="8" t="s">
        <v>8</v>
      </c>
      <c r="E4" s="9" t="s">
        <v>9</v>
      </c>
      <c r="F4" s="10" t="s">
        <v>10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 t="s">
        <v>11</v>
      </c>
      <c r="AO4" s="10"/>
      <c r="AP4" s="10"/>
      <c r="AQ4" s="10"/>
      <c r="AR4" s="10"/>
      <c r="AS4" s="10"/>
      <c r="AT4" s="10"/>
      <c r="AU4" s="10"/>
      <c r="AV4" s="10"/>
      <c r="AW4" s="10"/>
      <c r="AY4" s="21"/>
      <c r="AZ4" s="21"/>
      <c r="BA4" s="21"/>
      <c r="BB4" s="21"/>
      <c r="BC4" s="21"/>
    </row>
    <row r="5" s="1" customFormat="1" ht="19.5" customHeight="1" spans="1:55">
      <c r="A5" s="7"/>
      <c r="B5" s="8"/>
      <c r="C5" s="7"/>
      <c r="D5" s="8"/>
      <c r="E5" s="11"/>
      <c r="F5" s="8" t="s">
        <v>12</v>
      </c>
      <c r="G5" s="10" t="s">
        <v>13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0"/>
      <c r="Y5" s="10"/>
      <c r="Z5" s="10"/>
      <c r="AA5" s="10"/>
      <c r="AB5" s="10"/>
      <c r="AC5" s="10"/>
      <c r="AD5" s="10"/>
      <c r="AE5" s="10"/>
      <c r="AF5" s="10"/>
      <c r="AG5" s="8" t="s">
        <v>14</v>
      </c>
      <c r="AH5" s="10" t="s">
        <v>15</v>
      </c>
      <c r="AI5" s="10"/>
      <c r="AJ5" s="10"/>
      <c r="AK5" s="10"/>
      <c r="AL5" s="10"/>
      <c r="AM5" s="10"/>
      <c r="AN5" s="8" t="s">
        <v>16</v>
      </c>
      <c r="AO5" s="10" t="s">
        <v>17</v>
      </c>
      <c r="AP5" s="10"/>
      <c r="AQ5" s="10"/>
      <c r="AR5" s="10"/>
      <c r="AS5" s="10"/>
      <c r="AT5" s="10"/>
      <c r="AU5" s="10"/>
      <c r="AV5" s="8" t="s">
        <v>14</v>
      </c>
      <c r="AW5" s="8" t="s">
        <v>15</v>
      </c>
      <c r="AX5" s="7" t="s">
        <v>18</v>
      </c>
      <c r="AY5" s="22"/>
      <c r="AZ5" s="22"/>
      <c r="BA5" s="22"/>
      <c r="BB5" s="22"/>
      <c r="BC5" s="22"/>
    </row>
    <row r="6" s="1" customFormat="1" ht="19.5" customHeight="1" spans="1:55">
      <c r="A6" s="7"/>
      <c r="B6" s="8"/>
      <c r="C6" s="7"/>
      <c r="D6" s="8"/>
      <c r="E6" s="11"/>
      <c r="F6" s="8"/>
      <c r="G6" s="13" t="s">
        <v>19</v>
      </c>
      <c r="H6" s="14" t="s">
        <v>20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0" t="s">
        <v>21</v>
      </c>
      <c r="Y6" s="10"/>
      <c r="Z6" s="10"/>
      <c r="AA6" s="10"/>
      <c r="AB6" s="10"/>
      <c r="AC6" s="10"/>
      <c r="AD6" s="10" t="s">
        <v>22</v>
      </c>
      <c r="AE6" s="10"/>
      <c r="AF6" s="10"/>
      <c r="AG6" s="8"/>
      <c r="AH6" s="8" t="s">
        <v>23</v>
      </c>
      <c r="AI6" s="8" t="s">
        <v>24</v>
      </c>
      <c r="AJ6" s="8" t="s">
        <v>25</v>
      </c>
      <c r="AK6" s="8" t="s">
        <v>26</v>
      </c>
      <c r="AL6" s="8" t="s">
        <v>27</v>
      </c>
      <c r="AM6" s="8" t="s">
        <v>28</v>
      </c>
      <c r="AN6" s="8"/>
      <c r="AO6" s="8" t="s">
        <v>29</v>
      </c>
      <c r="AP6" s="10" t="s">
        <v>20</v>
      </c>
      <c r="AQ6" s="10"/>
      <c r="AR6" s="10"/>
      <c r="AS6" s="8" t="s">
        <v>30</v>
      </c>
      <c r="AT6" s="8" t="s">
        <v>31</v>
      </c>
      <c r="AU6" s="8" t="s">
        <v>32</v>
      </c>
      <c r="AV6" s="8"/>
      <c r="AW6" s="8"/>
      <c r="AX6" s="7" t="s">
        <v>20</v>
      </c>
      <c r="AY6" s="7" t="s">
        <v>30</v>
      </c>
      <c r="AZ6" s="7" t="s">
        <v>31</v>
      </c>
      <c r="BA6" s="7" t="s">
        <v>32</v>
      </c>
      <c r="BB6" s="7"/>
      <c r="BC6" s="7"/>
    </row>
    <row r="7" s="1" customFormat="1" ht="19.5" customHeight="1" spans="1:55">
      <c r="A7" s="7"/>
      <c r="B7" s="8"/>
      <c r="C7" s="7"/>
      <c r="D7" s="8"/>
      <c r="E7" s="11"/>
      <c r="F7" s="8"/>
      <c r="G7" s="8"/>
      <c r="H7" s="8" t="s">
        <v>33</v>
      </c>
      <c r="I7" s="19" t="s">
        <v>20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8" t="s">
        <v>34</v>
      </c>
      <c r="V7" s="8" t="s">
        <v>35</v>
      </c>
      <c r="W7" s="8" t="s">
        <v>36</v>
      </c>
      <c r="X7" s="8" t="s">
        <v>37</v>
      </c>
      <c r="Y7" s="10" t="s">
        <v>30</v>
      </c>
      <c r="Z7" s="10"/>
      <c r="AA7" s="10"/>
      <c r="AB7" s="10"/>
      <c r="AC7" s="8" t="s">
        <v>38</v>
      </c>
      <c r="AD7" s="8" t="s">
        <v>39</v>
      </c>
      <c r="AE7" s="8" t="s">
        <v>40</v>
      </c>
      <c r="AF7" s="8" t="s">
        <v>41</v>
      </c>
      <c r="AG7" s="8"/>
      <c r="AH7" s="8"/>
      <c r="AI7" s="8"/>
      <c r="AJ7" s="8"/>
      <c r="AK7" s="8"/>
      <c r="AL7" s="8"/>
      <c r="AM7" s="8"/>
      <c r="AN7" s="8"/>
      <c r="AO7" s="8"/>
      <c r="AP7" s="8" t="s">
        <v>42</v>
      </c>
      <c r="AQ7" s="8" t="s">
        <v>43</v>
      </c>
      <c r="AR7" s="8" t="s">
        <v>44</v>
      </c>
      <c r="AS7" s="8"/>
      <c r="AT7" s="8"/>
      <c r="AU7" s="8"/>
      <c r="AV7" s="8"/>
      <c r="AW7" s="8"/>
      <c r="AX7" s="22"/>
      <c r="AY7" s="22"/>
      <c r="AZ7" s="22"/>
      <c r="BA7" s="7" t="s">
        <v>20</v>
      </c>
      <c r="BB7" s="7" t="s">
        <v>30</v>
      </c>
      <c r="BC7" s="7" t="s">
        <v>45</v>
      </c>
    </row>
    <row r="8" s="1" customFormat="1" ht="33.6" customHeight="1" spans="1:55">
      <c r="A8" s="7"/>
      <c r="B8" s="8"/>
      <c r="C8" s="7"/>
      <c r="D8" s="8"/>
      <c r="E8" s="11"/>
      <c r="F8" s="8"/>
      <c r="G8" s="8"/>
      <c r="H8" s="8"/>
      <c r="I8" s="19" t="s">
        <v>46</v>
      </c>
      <c r="J8" s="19" t="s">
        <v>43</v>
      </c>
      <c r="K8" s="19" t="s">
        <v>47</v>
      </c>
      <c r="L8" s="19" t="s">
        <v>48</v>
      </c>
      <c r="M8" s="19" t="s">
        <v>49</v>
      </c>
      <c r="N8" s="19" t="s">
        <v>50</v>
      </c>
      <c r="O8" s="19" t="s">
        <v>40</v>
      </c>
      <c r="P8" s="19" t="s">
        <v>51</v>
      </c>
      <c r="Q8" s="19" t="s">
        <v>52</v>
      </c>
      <c r="R8" s="19" t="s">
        <v>53</v>
      </c>
      <c r="S8" s="19" t="s">
        <v>54</v>
      </c>
      <c r="T8" s="19" t="s">
        <v>55</v>
      </c>
      <c r="U8" s="8"/>
      <c r="V8" s="8"/>
      <c r="W8" s="8"/>
      <c r="X8" s="8"/>
      <c r="Y8" s="19" t="s">
        <v>46</v>
      </c>
      <c r="Z8" s="19" t="s">
        <v>56</v>
      </c>
      <c r="AA8" s="19" t="s">
        <v>57</v>
      </c>
      <c r="AB8" s="19" t="s">
        <v>58</v>
      </c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22"/>
      <c r="AY8" s="22"/>
      <c r="AZ8" s="22"/>
      <c r="BA8" s="7"/>
      <c r="BB8" s="7"/>
      <c r="BC8" s="7"/>
    </row>
    <row r="9" ht="19.5" customHeight="1" spans="1:55">
      <c r="A9" s="15"/>
      <c r="B9" s="16" t="s">
        <v>59</v>
      </c>
      <c r="C9" s="16"/>
      <c r="D9" s="16"/>
      <c r="E9" s="17">
        <f t="shared" ref="E9:E25" si="0">SUM(F9,AN9)</f>
        <v>44500.9644</v>
      </c>
      <c r="F9" s="18">
        <f t="shared" ref="F9:F25" si="1">SUM(G9,AG9,AH9)</f>
        <v>44500.9644</v>
      </c>
      <c r="G9" s="18">
        <v>44500.9644</v>
      </c>
      <c r="H9" s="18">
        <v>44464.8644</v>
      </c>
      <c r="I9" s="18">
        <v>44464.8644</v>
      </c>
      <c r="J9" s="18">
        <v>44364.8644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100</v>
      </c>
      <c r="T9" s="18">
        <f t="shared" ref="T9:T25" si="2">I9-SUM(J9:S9)</f>
        <v>0</v>
      </c>
      <c r="U9" s="18">
        <v>0</v>
      </c>
      <c r="V9" s="18">
        <v>0</v>
      </c>
      <c r="W9" s="18">
        <v>0</v>
      </c>
      <c r="X9" s="18">
        <f t="shared" ref="X9:X25" si="3">SUM(Y9,AC9)</f>
        <v>36.1</v>
      </c>
      <c r="Y9" s="18">
        <f t="shared" ref="Y9:Y25" si="4">SUM(Z9:AB9)</f>
        <v>36.1</v>
      </c>
      <c r="Z9" s="18">
        <v>36.1</v>
      </c>
      <c r="AA9" s="18">
        <v>0</v>
      </c>
      <c r="AB9" s="18">
        <v>0</v>
      </c>
      <c r="AC9" s="18">
        <v>0</v>
      </c>
      <c r="AD9" s="18">
        <f t="shared" ref="AD9:AD25" si="5">SUM(AE9,AF9)</f>
        <v>0</v>
      </c>
      <c r="AE9" s="18">
        <v>0</v>
      </c>
      <c r="AF9" s="18">
        <v>0</v>
      </c>
      <c r="AG9" s="18">
        <v>0</v>
      </c>
      <c r="AH9" s="18">
        <f t="shared" ref="AH9:AH25" si="6">SUM(AI9:AM9)</f>
        <v>0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>
        <f t="shared" ref="AN9:AN25" si="7">SUM(AO9,AV9,AW9)</f>
        <v>0</v>
      </c>
      <c r="AO9" s="18">
        <f t="shared" ref="AO9:AO25" si="8">SUM(AP9,AS9,AT9,AU9)</f>
        <v>0</v>
      </c>
      <c r="AP9" s="18">
        <f t="shared" ref="AP9:AP25" si="9">IFERROR(AX9-BA9,0)</f>
        <v>0</v>
      </c>
      <c r="AQ9" s="18">
        <v>0</v>
      </c>
      <c r="AR9" s="18">
        <f t="shared" ref="AR9:AR25" si="10">IFERROR((AX9-AQ9-BA9),0)</f>
        <v>0</v>
      </c>
      <c r="AS9" s="18">
        <f t="shared" ref="AS9:AS25" si="11">IFERROR((AY9-BB9),0)</f>
        <v>0</v>
      </c>
      <c r="AT9" s="18">
        <f t="shared" ref="AT9:AT25" si="12">IFERROR((AZ9-BC9),0)</f>
        <v>0</v>
      </c>
      <c r="AU9" s="18">
        <f t="shared" ref="AU9:AU25" si="13">IFERROR(SUM(BA9:BC9),0)</f>
        <v>0</v>
      </c>
      <c r="AV9" s="18">
        <v>0</v>
      </c>
      <c r="AW9" s="18">
        <v>0</v>
      </c>
      <c r="AX9" s="23">
        <v>0</v>
      </c>
      <c r="AY9" s="23">
        <v>0</v>
      </c>
      <c r="AZ9" s="23">
        <v>0</v>
      </c>
      <c r="BA9" s="23">
        <v>0</v>
      </c>
      <c r="BB9" s="23">
        <v>0</v>
      </c>
      <c r="BC9" s="23">
        <v>0</v>
      </c>
    </row>
    <row r="10" ht="19.5" customHeight="1" spans="1:55">
      <c r="A10" s="15" t="s">
        <v>60</v>
      </c>
      <c r="B10" s="16" t="s">
        <v>61</v>
      </c>
      <c r="C10" s="16"/>
      <c r="D10" s="16"/>
      <c r="E10" s="17">
        <f t="shared" si="0"/>
        <v>44500.9644</v>
      </c>
      <c r="F10" s="18">
        <f t="shared" si="1"/>
        <v>44500.9644</v>
      </c>
      <c r="G10" s="18">
        <v>44500.9644</v>
      </c>
      <c r="H10" s="18">
        <v>44464.8644</v>
      </c>
      <c r="I10" s="18">
        <v>44464.8644</v>
      </c>
      <c r="J10" s="18">
        <v>44364.8644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100</v>
      </c>
      <c r="T10" s="18">
        <f t="shared" si="2"/>
        <v>0</v>
      </c>
      <c r="U10" s="18">
        <v>0</v>
      </c>
      <c r="V10" s="18">
        <v>0</v>
      </c>
      <c r="W10" s="18">
        <v>0</v>
      </c>
      <c r="X10" s="18">
        <f t="shared" si="3"/>
        <v>36.1</v>
      </c>
      <c r="Y10" s="18">
        <f t="shared" si="4"/>
        <v>36.1</v>
      </c>
      <c r="Z10" s="18">
        <v>36.1</v>
      </c>
      <c r="AA10" s="18">
        <v>0</v>
      </c>
      <c r="AB10" s="18">
        <v>0</v>
      </c>
      <c r="AC10" s="18">
        <v>0</v>
      </c>
      <c r="AD10" s="18">
        <f t="shared" si="5"/>
        <v>0</v>
      </c>
      <c r="AE10" s="18">
        <v>0</v>
      </c>
      <c r="AF10" s="18">
        <v>0</v>
      </c>
      <c r="AG10" s="18">
        <v>0</v>
      </c>
      <c r="AH10" s="18">
        <f t="shared" si="6"/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f t="shared" si="7"/>
        <v>0</v>
      </c>
      <c r="AO10" s="18">
        <f t="shared" si="8"/>
        <v>0</v>
      </c>
      <c r="AP10" s="18">
        <f t="shared" si="9"/>
        <v>0</v>
      </c>
      <c r="AQ10" s="18">
        <v>0</v>
      </c>
      <c r="AR10" s="18">
        <f t="shared" si="10"/>
        <v>0</v>
      </c>
      <c r="AS10" s="18">
        <f t="shared" si="11"/>
        <v>0</v>
      </c>
      <c r="AT10" s="18">
        <f t="shared" si="12"/>
        <v>0</v>
      </c>
      <c r="AU10" s="18">
        <f t="shared" si="13"/>
        <v>0</v>
      </c>
      <c r="AV10" s="18">
        <v>0</v>
      </c>
      <c r="AW10" s="18">
        <v>0</v>
      </c>
      <c r="AX10" s="23">
        <v>0</v>
      </c>
      <c r="AY10" s="23">
        <v>0</v>
      </c>
      <c r="AZ10" s="23">
        <v>0</v>
      </c>
      <c r="BA10" s="23">
        <v>0</v>
      </c>
      <c r="BB10" s="23">
        <v>0</v>
      </c>
      <c r="BC10" s="23">
        <v>0</v>
      </c>
    </row>
    <row r="11" ht="19.5" customHeight="1" spans="1:55">
      <c r="A11" s="15" t="s">
        <v>62</v>
      </c>
      <c r="B11" s="16" t="s">
        <v>63</v>
      </c>
      <c r="C11" s="16"/>
      <c r="D11" s="16"/>
      <c r="E11" s="17">
        <f t="shared" si="0"/>
        <v>44500.9644</v>
      </c>
      <c r="F11" s="18">
        <f t="shared" si="1"/>
        <v>44500.9644</v>
      </c>
      <c r="G11" s="18">
        <v>44500.9644</v>
      </c>
      <c r="H11" s="18">
        <v>44464.8644</v>
      </c>
      <c r="I11" s="18">
        <v>44464.8644</v>
      </c>
      <c r="J11" s="18">
        <v>44364.8644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100</v>
      </c>
      <c r="T11" s="18">
        <f t="shared" si="2"/>
        <v>0</v>
      </c>
      <c r="U11" s="18">
        <v>0</v>
      </c>
      <c r="V11" s="18">
        <v>0</v>
      </c>
      <c r="W11" s="18">
        <v>0</v>
      </c>
      <c r="X11" s="18">
        <f t="shared" si="3"/>
        <v>36.1</v>
      </c>
      <c r="Y11" s="18">
        <f t="shared" si="4"/>
        <v>36.1</v>
      </c>
      <c r="Z11" s="18">
        <v>36.1</v>
      </c>
      <c r="AA11" s="18">
        <v>0</v>
      </c>
      <c r="AB11" s="18">
        <v>0</v>
      </c>
      <c r="AC11" s="18">
        <v>0</v>
      </c>
      <c r="AD11" s="18">
        <f t="shared" si="5"/>
        <v>0</v>
      </c>
      <c r="AE11" s="18">
        <v>0</v>
      </c>
      <c r="AF11" s="18">
        <v>0</v>
      </c>
      <c r="AG11" s="18">
        <v>0</v>
      </c>
      <c r="AH11" s="18">
        <f t="shared" si="6"/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f t="shared" si="7"/>
        <v>0</v>
      </c>
      <c r="AO11" s="18">
        <f t="shared" si="8"/>
        <v>0</v>
      </c>
      <c r="AP11" s="18">
        <f t="shared" si="9"/>
        <v>0</v>
      </c>
      <c r="AQ11" s="18">
        <v>0</v>
      </c>
      <c r="AR11" s="18">
        <f t="shared" si="10"/>
        <v>0</v>
      </c>
      <c r="AS11" s="18">
        <f t="shared" si="11"/>
        <v>0</v>
      </c>
      <c r="AT11" s="18">
        <f t="shared" si="12"/>
        <v>0</v>
      </c>
      <c r="AU11" s="18">
        <f t="shared" si="13"/>
        <v>0</v>
      </c>
      <c r="AV11" s="18">
        <v>0</v>
      </c>
      <c r="AW11" s="18">
        <v>0</v>
      </c>
      <c r="AX11" s="23">
        <v>0</v>
      </c>
      <c r="AY11" s="23">
        <v>0</v>
      </c>
      <c r="AZ11" s="23">
        <v>0</v>
      </c>
      <c r="BA11" s="23">
        <v>0</v>
      </c>
      <c r="BB11" s="23">
        <v>0</v>
      </c>
      <c r="BC11" s="23">
        <v>0</v>
      </c>
    </row>
    <row r="12" ht="19.5" customHeight="1" spans="1:55">
      <c r="A12" s="15"/>
      <c r="B12" s="16"/>
      <c r="C12" s="16" t="s">
        <v>64</v>
      </c>
      <c r="D12" s="16" t="s">
        <v>65</v>
      </c>
      <c r="E12" s="17">
        <f t="shared" si="0"/>
        <v>130</v>
      </c>
      <c r="F12" s="18">
        <f t="shared" si="1"/>
        <v>130</v>
      </c>
      <c r="G12" s="18">
        <v>130</v>
      </c>
      <c r="H12" s="18">
        <v>130</v>
      </c>
      <c r="I12" s="18">
        <v>130</v>
      </c>
      <c r="J12" s="18">
        <v>130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f t="shared" si="2"/>
        <v>0</v>
      </c>
      <c r="U12" s="18">
        <v>0</v>
      </c>
      <c r="V12" s="18">
        <v>0</v>
      </c>
      <c r="W12" s="18">
        <v>0</v>
      </c>
      <c r="X12" s="18">
        <f t="shared" si="3"/>
        <v>0</v>
      </c>
      <c r="Y12" s="18">
        <f t="shared" si="4"/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f t="shared" si="5"/>
        <v>0</v>
      </c>
      <c r="AE12" s="18">
        <v>0</v>
      </c>
      <c r="AF12" s="18">
        <v>0</v>
      </c>
      <c r="AG12" s="18">
        <v>0</v>
      </c>
      <c r="AH12" s="18">
        <f t="shared" si="6"/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f t="shared" si="7"/>
        <v>0</v>
      </c>
      <c r="AO12" s="18">
        <f t="shared" si="8"/>
        <v>0</v>
      </c>
      <c r="AP12" s="18">
        <f t="shared" si="9"/>
        <v>0</v>
      </c>
      <c r="AQ12" s="18">
        <v>0</v>
      </c>
      <c r="AR12" s="18">
        <f t="shared" si="10"/>
        <v>0</v>
      </c>
      <c r="AS12" s="18">
        <f t="shared" si="11"/>
        <v>0</v>
      </c>
      <c r="AT12" s="18">
        <f t="shared" si="12"/>
        <v>0</v>
      </c>
      <c r="AU12" s="18">
        <f t="shared" si="13"/>
        <v>0</v>
      </c>
      <c r="AV12" s="18">
        <v>0</v>
      </c>
      <c r="AW12" s="18">
        <v>0</v>
      </c>
      <c r="AX12" s="23">
        <v>0</v>
      </c>
      <c r="AY12" s="23">
        <v>0</v>
      </c>
      <c r="AZ12" s="23">
        <v>0</v>
      </c>
      <c r="BA12" s="23">
        <v>0</v>
      </c>
      <c r="BB12" s="23">
        <v>0</v>
      </c>
      <c r="BC12" s="23">
        <v>0</v>
      </c>
    </row>
    <row r="13" ht="19.5" customHeight="1" spans="1:55">
      <c r="A13" s="15"/>
      <c r="B13" s="16"/>
      <c r="C13" s="16" t="s">
        <v>66</v>
      </c>
      <c r="D13" s="16" t="s">
        <v>67</v>
      </c>
      <c r="E13" s="17">
        <f t="shared" si="0"/>
        <v>143.5644</v>
      </c>
      <c r="F13" s="18">
        <f t="shared" si="1"/>
        <v>143.5644</v>
      </c>
      <c r="G13" s="18">
        <v>143.5644</v>
      </c>
      <c r="H13" s="18">
        <v>143.5644</v>
      </c>
      <c r="I13" s="18">
        <v>143.5644</v>
      </c>
      <c r="J13" s="18">
        <v>143.5644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f t="shared" si="2"/>
        <v>0</v>
      </c>
      <c r="U13" s="18">
        <v>0</v>
      </c>
      <c r="V13" s="18">
        <v>0</v>
      </c>
      <c r="W13" s="18">
        <v>0</v>
      </c>
      <c r="X13" s="18">
        <f t="shared" si="3"/>
        <v>0</v>
      </c>
      <c r="Y13" s="18">
        <f t="shared" si="4"/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f t="shared" si="5"/>
        <v>0</v>
      </c>
      <c r="AE13" s="18">
        <v>0</v>
      </c>
      <c r="AF13" s="18">
        <v>0</v>
      </c>
      <c r="AG13" s="18">
        <v>0</v>
      </c>
      <c r="AH13" s="18">
        <f t="shared" si="6"/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f t="shared" si="7"/>
        <v>0</v>
      </c>
      <c r="AO13" s="18">
        <f t="shared" si="8"/>
        <v>0</v>
      </c>
      <c r="AP13" s="18">
        <f t="shared" si="9"/>
        <v>0</v>
      </c>
      <c r="AQ13" s="18">
        <v>0</v>
      </c>
      <c r="AR13" s="18">
        <f t="shared" si="10"/>
        <v>0</v>
      </c>
      <c r="AS13" s="18">
        <f t="shared" si="11"/>
        <v>0</v>
      </c>
      <c r="AT13" s="18">
        <f t="shared" si="12"/>
        <v>0</v>
      </c>
      <c r="AU13" s="18">
        <f t="shared" si="13"/>
        <v>0</v>
      </c>
      <c r="AV13" s="18">
        <v>0</v>
      </c>
      <c r="AW13" s="18">
        <v>0</v>
      </c>
      <c r="AX13" s="23">
        <v>0</v>
      </c>
      <c r="AY13" s="23">
        <v>0</v>
      </c>
      <c r="AZ13" s="23">
        <v>0</v>
      </c>
      <c r="BA13" s="23">
        <v>0</v>
      </c>
      <c r="BB13" s="23">
        <v>0</v>
      </c>
      <c r="BC13" s="23">
        <v>0</v>
      </c>
    </row>
    <row r="14" ht="19.5" customHeight="1" spans="1:55">
      <c r="A14" s="15"/>
      <c r="B14" s="16"/>
      <c r="C14" s="16" t="s">
        <v>68</v>
      </c>
      <c r="D14" s="16" t="s">
        <v>69</v>
      </c>
      <c r="E14" s="17">
        <f t="shared" si="0"/>
        <v>20</v>
      </c>
      <c r="F14" s="18">
        <f t="shared" si="1"/>
        <v>20</v>
      </c>
      <c r="G14" s="18">
        <v>20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f t="shared" si="2"/>
        <v>0</v>
      </c>
      <c r="U14" s="18">
        <v>0</v>
      </c>
      <c r="V14" s="18">
        <v>0</v>
      </c>
      <c r="W14" s="18">
        <v>0</v>
      </c>
      <c r="X14" s="18">
        <f t="shared" si="3"/>
        <v>20</v>
      </c>
      <c r="Y14" s="18">
        <f t="shared" si="4"/>
        <v>20</v>
      </c>
      <c r="Z14" s="18">
        <v>20</v>
      </c>
      <c r="AA14" s="18">
        <v>0</v>
      </c>
      <c r="AB14" s="18">
        <v>0</v>
      </c>
      <c r="AC14" s="18">
        <v>0</v>
      </c>
      <c r="AD14" s="18">
        <f t="shared" si="5"/>
        <v>0</v>
      </c>
      <c r="AE14" s="18">
        <v>0</v>
      </c>
      <c r="AF14" s="18">
        <v>0</v>
      </c>
      <c r="AG14" s="18">
        <v>0</v>
      </c>
      <c r="AH14" s="18">
        <f t="shared" si="6"/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f t="shared" si="7"/>
        <v>0</v>
      </c>
      <c r="AO14" s="18">
        <f t="shared" si="8"/>
        <v>0</v>
      </c>
      <c r="AP14" s="18">
        <f t="shared" si="9"/>
        <v>0</v>
      </c>
      <c r="AQ14" s="18">
        <v>0</v>
      </c>
      <c r="AR14" s="18">
        <f t="shared" si="10"/>
        <v>0</v>
      </c>
      <c r="AS14" s="18">
        <f t="shared" si="11"/>
        <v>0</v>
      </c>
      <c r="AT14" s="18">
        <f t="shared" si="12"/>
        <v>0</v>
      </c>
      <c r="AU14" s="18">
        <f t="shared" si="13"/>
        <v>0</v>
      </c>
      <c r="AV14" s="18">
        <v>0</v>
      </c>
      <c r="AW14" s="18">
        <v>0</v>
      </c>
      <c r="AX14" s="23">
        <v>0</v>
      </c>
      <c r="AY14" s="23">
        <v>0</v>
      </c>
      <c r="AZ14" s="23">
        <v>0</v>
      </c>
      <c r="BA14" s="23">
        <v>0</v>
      </c>
      <c r="BB14" s="23">
        <v>0</v>
      </c>
      <c r="BC14" s="23">
        <v>0</v>
      </c>
    </row>
    <row r="15" ht="19.5" customHeight="1" spans="1:55">
      <c r="A15" s="15"/>
      <c r="B15" s="16"/>
      <c r="C15" s="16" t="s">
        <v>70</v>
      </c>
      <c r="D15" s="16" t="s">
        <v>71</v>
      </c>
      <c r="E15" s="17">
        <f t="shared" si="0"/>
        <v>1.4</v>
      </c>
      <c r="F15" s="18">
        <f t="shared" si="1"/>
        <v>1.4</v>
      </c>
      <c r="G15" s="18">
        <v>1.4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f t="shared" si="2"/>
        <v>0</v>
      </c>
      <c r="U15" s="18">
        <v>0</v>
      </c>
      <c r="V15" s="18">
        <v>0</v>
      </c>
      <c r="W15" s="18">
        <v>0</v>
      </c>
      <c r="X15" s="18">
        <f t="shared" si="3"/>
        <v>1.4</v>
      </c>
      <c r="Y15" s="18">
        <f t="shared" si="4"/>
        <v>1.4</v>
      </c>
      <c r="Z15" s="18">
        <v>1.4</v>
      </c>
      <c r="AA15" s="18">
        <v>0</v>
      </c>
      <c r="AB15" s="18">
        <v>0</v>
      </c>
      <c r="AC15" s="18">
        <v>0</v>
      </c>
      <c r="AD15" s="18">
        <f t="shared" si="5"/>
        <v>0</v>
      </c>
      <c r="AE15" s="18">
        <v>0</v>
      </c>
      <c r="AF15" s="18">
        <v>0</v>
      </c>
      <c r="AG15" s="18">
        <v>0</v>
      </c>
      <c r="AH15" s="18">
        <f t="shared" si="6"/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f t="shared" si="7"/>
        <v>0</v>
      </c>
      <c r="AO15" s="18">
        <f t="shared" si="8"/>
        <v>0</v>
      </c>
      <c r="AP15" s="18">
        <f t="shared" si="9"/>
        <v>0</v>
      </c>
      <c r="AQ15" s="18">
        <v>0</v>
      </c>
      <c r="AR15" s="18">
        <f t="shared" si="10"/>
        <v>0</v>
      </c>
      <c r="AS15" s="18">
        <f t="shared" si="11"/>
        <v>0</v>
      </c>
      <c r="AT15" s="18">
        <f t="shared" si="12"/>
        <v>0</v>
      </c>
      <c r="AU15" s="18">
        <f t="shared" si="13"/>
        <v>0</v>
      </c>
      <c r="AV15" s="18">
        <v>0</v>
      </c>
      <c r="AW15" s="18">
        <v>0</v>
      </c>
      <c r="AX15" s="23">
        <v>0</v>
      </c>
      <c r="AY15" s="23">
        <v>0</v>
      </c>
      <c r="AZ15" s="23">
        <v>0</v>
      </c>
      <c r="BA15" s="23">
        <v>0</v>
      </c>
      <c r="BB15" s="23">
        <v>0</v>
      </c>
      <c r="BC15" s="23">
        <v>0</v>
      </c>
    </row>
    <row r="16" ht="19.5" customHeight="1" spans="1:55">
      <c r="A16" s="15"/>
      <c r="B16" s="16"/>
      <c r="C16" s="16" t="s">
        <v>72</v>
      </c>
      <c r="D16" s="16" t="s">
        <v>73</v>
      </c>
      <c r="E16" s="17">
        <f t="shared" si="0"/>
        <v>1.5</v>
      </c>
      <c r="F16" s="18">
        <f t="shared" si="1"/>
        <v>1.5</v>
      </c>
      <c r="G16" s="18">
        <v>1.5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f t="shared" si="2"/>
        <v>0</v>
      </c>
      <c r="U16" s="18">
        <v>0</v>
      </c>
      <c r="V16" s="18">
        <v>0</v>
      </c>
      <c r="W16" s="18">
        <v>0</v>
      </c>
      <c r="X16" s="18">
        <f t="shared" si="3"/>
        <v>1.5</v>
      </c>
      <c r="Y16" s="18">
        <f t="shared" si="4"/>
        <v>1.5</v>
      </c>
      <c r="Z16" s="18">
        <v>1.5</v>
      </c>
      <c r="AA16" s="18">
        <v>0</v>
      </c>
      <c r="AB16" s="18">
        <v>0</v>
      </c>
      <c r="AC16" s="18">
        <v>0</v>
      </c>
      <c r="AD16" s="18">
        <f t="shared" si="5"/>
        <v>0</v>
      </c>
      <c r="AE16" s="18">
        <v>0</v>
      </c>
      <c r="AF16" s="18">
        <v>0</v>
      </c>
      <c r="AG16" s="18">
        <v>0</v>
      </c>
      <c r="AH16" s="18">
        <f t="shared" si="6"/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f t="shared" si="7"/>
        <v>0</v>
      </c>
      <c r="AO16" s="18">
        <f t="shared" si="8"/>
        <v>0</v>
      </c>
      <c r="AP16" s="18">
        <f t="shared" si="9"/>
        <v>0</v>
      </c>
      <c r="AQ16" s="18">
        <v>0</v>
      </c>
      <c r="AR16" s="18">
        <f t="shared" si="10"/>
        <v>0</v>
      </c>
      <c r="AS16" s="18">
        <f t="shared" si="11"/>
        <v>0</v>
      </c>
      <c r="AT16" s="18">
        <f t="shared" si="12"/>
        <v>0</v>
      </c>
      <c r="AU16" s="18">
        <f t="shared" si="13"/>
        <v>0</v>
      </c>
      <c r="AV16" s="18">
        <v>0</v>
      </c>
      <c r="AW16" s="18">
        <v>0</v>
      </c>
      <c r="AX16" s="23">
        <v>0</v>
      </c>
      <c r="AY16" s="23">
        <v>0</v>
      </c>
      <c r="AZ16" s="23">
        <v>0</v>
      </c>
      <c r="BA16" s="23">
        <v>0</v>
      </c>
      <c r="BB16" s="23">
        <v>0</v>
      </c>
      <c r="BC16" s="23">
        <v>0</v>
      </c>
    </row>
    <row r="17" ht="19.5" customHeight="1" spans="1:55">
      <c r="A17" s="15"/>
      <c r="B17" s="16"/>
      <c r="C17" s="16" t="s">
        <v>74</v>
      </c>
      <c r="D17" s="16" t="s">
        <v>75</v>
      </c>
      <c r="E17" s="17">
        <f t="shared" si="0"/>
        <v>148</v>
      </c>
      <c r="F17" s="18">
        <f t="shared" si="1"/>
        <v>148</v>
      </c>
      <c r="G17" s="18">
        <v>148</v>
      </c>
      <c r="H17" s="18">
        <v>148</v>
      </c>
      <c r="I17" s="18">
        <v>148</v>
      </c>
      <c r="J17" s="18">
        <v>148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f t="shared" si="2"/>
        <v>0</v>
      </c>
      <c r="U17" s="18">
        <v>0</v>
      </c>
      <c r="V17" s="18">
        <v>0</v>
      </c>
      <c r="W17" s="18">
        <v>0</v>
      </c>
      <c r="X17" s="18">
        <f t="shared" si="3"/>
        <v>0</v>
      </c>
      <c r="Y17" s="18">
        <f t="shared" si="4"/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f t="shared" si="5"/>
        <v>0</v>
      </c>
      <c r="AE17" s="18">
        <v>0</v>
      </c>
      <c r="AF17" s="18">
        <v>0</v>
      </c>
      <c r="AG17" s="18">
        <v>0</v>
      </c>
      <c r="AH17" s="18">
        <f t="shared" si="6"/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f t="shared" si="7"/>
        <v>0</v>
      </c>
      <c r="AO17" s="18">
        <f t="shared" si="8"/>
        <v>0</v>
      </c>
      <c r="AP17" s="18">
        <f t="shared" si="9"/>
        <v>0</v>
      </c>
      <c r="AQ17" s="18">
        <v>0</v>
      </c>
      <c r="AR17" s="18">
        <f t="shared" si="10"/>
        <v>0</v>
      </c>
      <c r="AS17" s="18">
        <f t="shared" si="11"/>
        <v>0</v>
      </c>
      <c r="AT17" s="18">
        <f t="shared" si="12"/>
        <v>0</v>
      </c>
      <c r="AU17" s="18">
        <f t="shared" si="13"/>
        <v>0</v>
      </c>
      <c r="AV17" s="18">
        <v>0</v>
      </c>
      <c r="AW17" s="18">
        <v>0</v>
      </c>
      <c r="AX17" s="23">
        <v>0</v>
      </c>
      <c r="AY17" s="23">
        <v>0</v>
      </c>
      <c r="AZ17" s="23">
        <v>0</v>
      </c>
      <c r="BA17" s="23">
        <v>0</v>
      </c>
      <c r="BB17" s="23">
        <v>0</v>
      </c>
      <c r="BC17" s="23">
        <v>0</v>
      </c>
    </row>
    <row r="18" ht="19.5" customHeight="1" spans="1:55">
      <c r="A18" s="15"/>
      <c r="B18" s="16"/>
      <c r="C18" s="16" t="s">
        <v>76</v>
      </c>
      <c r="D18" s="16" t="s">
        <v>77</v>
      </c>
      <c r="E18" s="17">
        <f t="shared" si="0"/>
        <v>165</v>
      </c>
      <c r="F18" s="18">
        <f t="shared" si="1"/>
        <v>165</v>
      </c>
      <c r="G18" s="18">
        <v>165</v>
      </c>
      <c r="H18" s="18">
        <v>165</v>
      </c>
      <c r="I18" s="18">
        <v>165</v>
      </c>
      <c r="J18" s="18">
        <v>165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f t="shared" si="2"/>
        <v>0</v>
      </c>
      <c r="U18" s="18">
        <v>0</v>
      </c>
      <c r="V18" s="18">
        <v>0</v>
      </c>
      <c r="W18" s="18">
        <v>0</v>
      </c>
      <c r="X18" s="18">
        <f t="shared" si="3"/>
        <v>0</v>
      </c>
      <c r="Y18" s="18">
        <f t="shared" si="4"/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f t="shared" si="5"/>
        <v>0</v>
      </c>
      <c r="AE18" s="18">
        <v>0</v>
      </c>
      <c r="AF18" s="18">
        <v>0</v>
      </c>
      <c r="AG18" s="18">
        <v>0</v>
      </c>
      <c r="AH18" s="18">
        <f t="shared" si="6"/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f t="shared" si="7"/>
        <v>0</v>
      </c>
      <c r="AO18" s="18">
        <f t="shared" si="8"/>
        <v>0</v>
      </c>
      <c r="AP18" s="18">
        <f t="shared" si="9"/>
        <v>0</v>
      </c>
      <c r="AQ18" s="18">
        <v>0</v>
      </c>
      <c r="AR18" s="18">
        <f t="shared" si="10"/>
        <v>0</v>
      </c>
      <c r="AS18" s="18">
        <f t="shared" si="11"/>
        <v>0</v>
      </c>
      <c r="AT18" s="18">
        <f t="shared" si="12"/>
        <v>0</v>
      </c>
      <c r="AU18" s="18">
        <f t="shared" si="13"/>
        <v>0</v>
      </c>
      <c r="AV18" s="18">
        <v>0</v>
      </c>
      <c r="AW18" s="18">
        <v>0</v>
      </c>
      <c r="AX18" s="23">
        <v>0</v>
      </c>
      <c r="AY18" s="23">
        <v>0</v>
      </c>
      <c r="AZ18" s="23">
        <v>0</v>
      </c>
      <c r="BA18" s="23">
        <v>0</v>
      </c>
      <c r="BB18" s="23">
        <v>0</v>
      </c>
      <c r="BC18" s="23">
        <v>0</v>
      </c>
    </row>
    <row r="19" ht="19.5" customHeight="1" spans="1:55">
      <c r="A19" s="15"/>
      <c r="B19" s="16"/>
      <c r="C19" s="16" t="s">
        <v>78</v>
      </c>
      <c r="D19" s="16" t="s">
        <v>79</v>
      </c>
      <c r="E19" s="17">
        <f t="shared" si="0"/>
        <v>10.8</v>
      </c>
      <c r="F19" s="18">
        <f t="shared" si="1"/>
        <v>10.8</v>
      </c>
      <c r="G19" s="18">
        <v>10.8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f t="shared" si="2"/>
        <v>0</v>
      </c>
      <c r="U19" s="18">
        <v>0</v>
      </c>
      <c r="V19" s="18">
        <v>0</v>
      </c>
      <c r="W19" s="18">
        <v>0</v>
      </c>
      <c r="X19" s="18">
        <f t="shared" si="3"/>
        <v>10.8</v>
      </c>
      <c r="Y19" s="18">
        <f t="shared" si="4"/>
        <v>10.8</v>
      </c>
      <c r="Z19" s="18">
        <v>10.8</v>
      </c>
      <c r="AA19" s="18">
        <v>0</v>
      </c>
      <c r="AB19" s="18">
        <v>0</v>
      </c>
      <c r="AC19" s="18">
        <v>0</v>
      </c>
      <c r="AD19" s="18">
        <f t="shared" si="5"/>
        <v>0</v>
      </c>
      <c r="AE19" s="18">
        <v>0</v>
      </c>
      <c r="AF19" s="18">
        <v>0</v>
      </c>
      <c r="AG19" s="18">
        <v>0</v>
      </c>
      <c r="AH19" s="18">
        <f t="shared" si="6"/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f t="shared" si="7"/>
        <v>0</v>
      </c>
      <c r="AO19" s="18">
        <f t="shared" si="8"/>
        <v>0</v>
      </c>
      <c r="AP19" s="18">
        <f t="shared" si="9"/>
        <v>0</v>
      </c>
      <c r="AQ19" s="18">
        <v>0</v>
      </c>
      <c r="AR19" s="18">
        <f t="shared" si="10"/>
        <v>0</v>
      </c>
      <c r="AS19" s="18">
        <f t="shared" si="11"/>
        <v>0</v>
      </c>
      <c r="AT19" s="18">
        <f t="shared" si="12"/>
        <v>0</v>
      </c>
      <c r="AU19" s="18">
        <f t="shared" si="13"/>
        <v>0</v>
      </c>
      <c r="AV19" s="18">
        <v>0</v>
      </c>
      <c r="AW19" s="18">
        <v>0</v>
      </c>
      <c r="AX19" s="23">
        <v>0</v>
      </c>
      <c r="AY19" s="23">
        <v>0</v>
      </c>
      <c r="AZ19" s="23">
        <v>0</v>
      </c>
      <c r="BA19" s="23">
        <v>0</v>
      </c>
      <c r="BB19" s="23">
        <v>0</v>
      </c>
      <c r="BC19" s="23">
        <v>0</v>
      </c>
    </row>
    <row r="20" ht="19.5" customHeight="1" spans="1:55">
      <c r="A20" s="15"/>
      <c r="B20" s="16"/>
      <c r="C20" s="16" t="s">
        <v>80</v>
      </c>
      <c r="D20" s="16" t="s">
        <v>81</v>
      </c>
      <c r="E20" s="17">
        <f t="shared" si="0"/>
        <v>100</v>
      </c>
      <c r="F20" s="18">
        <f t="shared" si="1"/>
        <v>100</v>
      </c>
      <c r="G20" s="18">
        <v>100</v>
      </c>
      <c r="H20" s="18">
        <v>100</v>
      </c>
      <c r="I20" s="18">
        <v>100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100</v>
      </c>
      <c r="T20" s="18">
        <f t="shared" si="2"/>
        <v>0</v>
      </c>
      <c r="U20" s="18">
        <v>0</v>
      </c>
      <c r="V20" s="18">
        <v>0</v>
      </c>
      <c r="W20" s="18">
        <v>0</v>
      </c>
      <c r="X20" s="18">
        <f t="shared" si="3"/>
        <v>0</v>
      </c>
      <c r="Y20" s="18">
        <f t="shared" si="4"/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f t="shared" si="5"/>
        <v>0</v>
      </c>
      <c r="AE20" s="18">
        <v>0</v>
      </c>
      <c r="AF20" s="18">
        <v>0</v>
      </c>
      <c r="AG20" s="18">
        <v>0</v>
      </c>
      <c r="AH20" s="18">
        <f t="shared" si="6"/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f t="shared" si="7"/>
        <v>0</v>
      </c>
      <c r="AO20" s="18">
        <f t="shared" si="8"/>
        <v>0</v>
      </c>
      <c r="AP20" s="18">
        <f t="shared" si="9"/>
        <v>0</v>
      </c>
      <c r="AQ20" s="18">
        <v>0</v>
      </c>
      <c r="AR20" s="18">
        <f t="shared" si="10"/>
        <v>0</v>
      </c>
      <c r="AS20" s="18">
        <f t="shared" si="11"/>
        <v>0</v>
      </c>
      <c r="AT20" s="18">
        <f t="shared" si="12"/>
        <v>0</v>
      </c>
      <c r="AU20" s="18">
        <f t="shared" si="13"/>
        <v>0</v>
      </c>
      <c r="AV20" s="18">
        <v>0</v>
      </c>
      <c r="AW20" s="18">
        <v>0</v>
      </c>
      <c r="AX20" s="23">
        <v>0</v>
      </c>
      <c r="AY20" s="23">
        <v>0</v>
      </c>
      <c r="AZ20" s="23">
        <v>0</v>
      </c>
      <c r="BA20" s="23">
        <v>0</v>
      </c>
      <c r="BB20" s="23">
        <v>0</v>
      </c>
      <c r="BC20" s="23">
        <v>0</v>
      </c>
    </row>
    <row r="21" ht="19.5" customHeight="1" spans="1:55">
      <c r="A21" s="15"/>
      <c r="B21" s="16"/>
      <c r="C21" s="16" t="s">
        <v>82</v>
      </c>
      <c r="D21" s="16" t="s">
        <v>83</v>
      </c>
      <c r="E21" s="17">
        <f t="shared" si="0"/>
        <v>2.4</v>
      </c>
      <c r="F21" s="18">
        <f t="shared" si="1"/>
        <v>2.4</v>
      </c>
      <c r="G21" s="18">
        <v>2.4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f t="shared" si="2"/>
        <v>0</v>
      </c>
      <c r="U21" s="18">
        <v>0</v>
      </c>
      <c r="V21" s="18">
        <v>0</v>
      </c>
      <c r="W21" s="18">
        <v>0</v>
      </c>
      <c r="X21" s="18">
        <f t="shared" si="3"/>
        <v>2.4</v>
      </c>
      <c r="Y21" s="18">
        <f t="shared" si="4"/>
        <v>2.4</v>
      </c>
      <c r="Z21" s="18">
        <v>2.4</v>
      </c>
      <c r="AA21" s="18">
        <v>0</v>
      </c>
      <c r="AB21" s="18">
        <v>0</v>
      </c>
      <c r="AC21" s="18">
        <v>0</v>
      </c>
      <c r="AD21" s="18">
        <f t="shared" si="5"/>
        <v>0</v>
      </c>
      <c r="AE21" s="18">
        <v>0</v>
      </c>
      <c r="AF21" s="18">
        <v>0</v>
      </c>
      <c r="AG21" s="18">
        <v>0</v>
      </c>
      <c r="AH21" s="18">
        <f t="shared" si="6"/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f t="shared" si="7"/>
        <v>0</v>
      </c>
      <c r="AO21" s="18">
        <f t="shared" si="8"/>
        <v>0</v>
      </c>
      <c r="AP21" s="18">
        <f t="shared" si="9"/>
        <v>0</v>
      </c>
      <c r="AQ21" s="18">
        <v>0</v>
      </c>
      <c r="AR21" s="18">
        <f t="shared" si="10"/>
        <v>0</v>
      </c>
      <c r="AS21" s="18">
        <f t="shared" si="11"/>
        <v>0</v>
      </c>
      <c r="AT21" s="18">
        <f t="shared" si="12"/>
        <v>0</v>
      </c>
      <c r="AU21" s="18">
        <f t="shared" si="13"/>
        <v>0</v>
      </c>
      <c r="AV21" s="18">
        <v>0</v>
      </c>
      <c r="AW21" s="18">
        <v>0</v>
      </c>
      <c r="AX21" s="23">
        <v>0</v>
      </c>
      <c r="AY21" s="23">
        <v>0</v>
      </c>
      <c r="AZ21" s="23">
        <v>0</v>
      </c>
      <c r="BA21" s="23">
        <v>0</v>
      </c>
      <c r="BB21" s="23">
        <v>0</v>
      </c>
      <c r="BC21" s="23">
        <v>0</v>
      </c>
    </row>
    <row r="22" ht="19.5" customHeight="1" spans="1:55">
      <c r="A22" s="15"/>
      <c r="B22" s="16"/>
      <c r="C22" s="16" t="s">
        <v>84</v>
      </c>
      <c r="D22" s="16" t="s">
        <v>85</v>
      </c>
      <c r="E22" s="17">
        <f t="shared" si="0"/>
        <v>2097.1</v>
      </c>
      <c r="F22" s="18">
        <f t="shared" si="1"/>
        <v>2097.1</v>
      </c>
      <c r="G22" s="18">
        <v>2097.1</v>
      </c>
      <c r="H22" s="18">
        <v>2097.1</v>
      </c>
      <c r="I22" s="18">
        <v>2097.1</v>
      </c>
      <c r="J22" s="18">
        <v>2097.1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f t="shared" si="2"/>
        <v>0</v>
      </c>
      <c r="U22" s="18">
        <v>0</v>
      </c>
      <c r="V22" s="18">
        <v>0</v>
      </c>
      <c r="W22" s="18">
        <v>0</v>
      </c>
      <c r="X22" s="18">
        <f t="shared" si="3"/>
        <v>0</v>
      </c>
      <c r="Y22" s="18">
        <f t="shared" si="4"/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f t="shared" si="5"/>
        <v>0</v>
      </c>
      <c r="AE22" s="18">
        <v>0</v>
      </c>
      <c r="AF22" s="18">
        <v>0</v>
      </c>
      <c r="AG22" s="18">
        <v>0</v>
      </c>
      <c r="AH22" s="18">
        <f t="shared" si="6"/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>
        <f t="shared" si="7"/>
        <v>0</v>
      </c>
      <c r="AO22" s="18">
        <f t="shared" si="8"/>
        <v>0</v>
      </c>
      <c r="AP22" s="18">
        <f t="shared" si="9"/>
        <v>0</v>
      </c>
      <c r="AQ22" s="18">
        <v>0</v>
      </c>
      <c r="AR22" s="18">
        <f t="shared" si="10"/>
        <v>0</v>
      </c>
      <c r="AS22" s="18">
        <f t="shared" si="11"/>
        <v>0</v>
      </c>
      <c r="AT22" s="18">
        <f t="shared" si="12"/>
        <v>0</v>
      </c>
      <c r="AU22" s="18">
        <f t="shared" si="13"/>
        <v>0</v>
      </c>
      <c r="AV22" s="18">
        <v>0</v>
      </c>
      <c r="AW22" s="18">
        <v>0</v>
      </c>
      <c r="AX22" s="23">
        <v>0</v>
      </c>
      <c r="AY22" s="23">
        <v>0</v>
      </c>
      <c r="AZ22" s="23">
        <v>0</v>
      </c>
      <c r="BA22" s="23">
        <v>0</v>
      </c>
      <c r="BB22" s="23">
        <v>0</v>
      </c>
      <c r="BC22" s="23">
        <v>0</v>
      </c>
    </row>
    <row r="23" ht="19.5" customHeight="1" spans="1:55">
      <c r="A23" s="15"/>
      <c r="B23" s="16"/>
      <c r="C23" s="16" t="s">
        <v>86</v>
      </c>
      <c r="D23" s="16" t="s">
        <v>87</v>
      </c>
      <c r="E23" s="17">
        <f t="shared" si="0"/>
        <v>37481</v>
      </c>
      <c r="F23" s="18">
        <f t="shared" si="1"/>
        <v>37481</v>
      </c>
      <c r="G23" s="18">
        <v>37481</v>
      </c>
      <c r="H23" s="18">
        <v>37481</v>
      </c>
      <c r="I23" s="18">
        <v>37481</v>
      </c>
      <c r="J23" s="18">
        <v>37481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f t="shared" si="2"/>
        <v>0</v>
      </c>
      <c r="U23" s="18">
        <v>0</v>
      </c>
      <c r="V23" s="18">
        <v>0</v>
      </c>
      <c r="W23" s="18">
        <v>0</v>
      </c>
      <c r="X23" s="18">
        <f t="shared" si="3"/>
        <v>0</v>
      </c>
      <c r="Y23" s="18">
        <f t="shared" si="4"/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f t="shared" si="5"/>
        <v>0</v>
      </c>
      <c r="AE23" s="18">
        <v>0</v>
      </c>
      <c r="AF23" s="18">
        <v>0</v>
      </c>
      <c r="AG23" s="18">
        <v>0</v>
      </c>
      <c r="AH23" s="18">
        <f t="shared" si="6"/>
        <v>0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>
        <f t="shared" si="7"/>
        <v>0</v>
      </c>
      <c r="AO23" s="18">
        <f t="shared" si="8"/>
        <v>0</v>
      </c>
      <c r="AP23" s="18">
        <f t="shared" si="9"/>
        <v>0</v>
      </c>
      <c r="AQ23" s="18">
        <v>0</v>
      </c>
      <c r="AR23" s="18">
        <f t="shared" si="10"/>
        <v>0</v>
      </c>
      <c r="AS23" s="18">
        <f t="shared" si="11"/>
        <v>0</v>
      </c>
      <c r="AT23" s="18">
        <f t="shared" si="12"/>
        <v>0</v>
      </c>
      <c r="AU23" s="18">
        <f t="shared" si="13"/>
        <v>0</v>
      </c>
      <c r="AV23" s="18">
        <v>0</v>
      </c>
      <c r="AW23" s="18">
        <v>0</v>
      </c>
      <c r="AX23" s="23">
        <v>0</v>
      </c>
      <c r="AY23" s="23">
        <v>0</v>
      </c>
      <c r="AZ23" s="23">
        <v>0</v>
      </c>
      <c r="BA23" s="23">
        <v>0</v>
      </c>
      <c r="BB23" s="23">
        <v>0</v>
      </c>
      <c r="BC23" s="23">
        <v>0</v>
      </c>
    </row>
    <row r="24" ht="19.5" customHeight="1" spans="1:55">
      <c r="A24" s="15"/>
      <c r="B24" s="16"/>
      <c r="C24" s="16" t="s">
        <v>88</v>
      </c>
      <c r="D24" s="16" t="s">
        <v>89</v>
      </c>
      <c r="E24" s="17">
        <f t="shared" si="0"/>
        <v>2760.2</v>
      </c>
      <c r="F24" s="18">
        <f t="shared" si="1"/>
        <v>2760.2</v>
      </c>
      <c r="G24" s="18">
        <v>2760.2</v>
      </c>
      <c r="H24" s="18">
        <v>2760.2</v>
      </c>
      <c r="I24" s="18">
        <v>2760.2</v>
      </c>
      <c r="J24" s="18">
        <v>2760.2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f t="shared" si="2"/>
        <v>0</v>
      </c>
      <c r="U24" s="18">
        <v>0</v>
      </c>
      <c r="V24" s="18">
        <v>0</v>
      </c>
      <c r="W24" s="18">
        <v>0</v>
      </c>
      <c r="X24" s="18">
        <f t="shared" si="3"/>
        <v>0</v>
      </c>
      <c r="Y24" s="18">
        <f t="shared" si="4"/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f t="shared" si="5"/>
        <v>0</v>
      </c>
      <c r="AE24" s="18">
        <v>0</v>
      </c>
      <c r="AF24" s="18">
        <v>0</v>
      </c>
      <c r="AG24" s="18">
        <v>0</v>
      </c>
      <c r="AH24" s="18">
        <f t="shared" si="6"/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f t="shared" si="7"/>
        <v>0</v>
      </c>
      <c r="AO24" s="18">
        <f t="shared" si="8"/>
        <v>0</v>
      </c>
      <c r="AP24" s="18">
        <f t="shared" si="9"/>
        <v>0</v>
      </c>
      <c r="AQ24" s="18">
        <v>0</v>
      </c>
      <c r="AR24" s="18">
        <f t="shared" si="10"/>
        <v>0</v>
      </c>
      <c r="AS24" s="18">
        <f t="shared" si="11"/>
        <v>0</v>
      </c>
      <c r="AT24" s="18">
        <f t="shared" si="12"/>
        <v>0</v>
      </c>
      <c r="AU24" s="18">
        <f t="shared" si="13"/>
        <v>0</v>
      </c>
      <c r="AV24" s="18">
        <v>0</v>
      </c>
      <c r="AW24" s="18">
        <v>0</v>
      </c>
      <c r="AX24" s="23">
        <v>0</v>
      </c>
      <c r="AY24" s="23">
        <v>0</v>
      </c>
      <c r="AZ24" s="23">
        <v>0</v>
      </c>
      <c r="BA24" s="23">
        <v>0</v>
      </c>
      <c r="BB24" s="23">
        <v>0</v>
      </c>
      <c r="BC24" s="23">
        <v>0</v>
      </c>
    </row>
    <row r="25" ht="19.5" customHeight="1" spans="1:55">
      <c r="A25" s="15"/>
      <c r="B25" s="16"/>
      <c r="C25" s="16" t="s">
        <v>90</v>
      </c>
      <c r="D25" s="16" t="s">
        <v>91</v>
      </c>
      <c r="E25" s="17">
        <f t="shared" si="0"/>
        <v>1440</v>
      </c>
      <c r="F25" s="18">
        <f t="shared" si="1"/>
        <v>1440</v>
      </c>
      <c r="G25" s="18">
        <v>1440</v>
      </c>
      <c r="H25" s="18">
        <v>1440</v>
      </c>
      <c r="I25" s="18">
        <v>1440</v>
      </c>
      <c r="J25" s="18">
        <v>1440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f t="shared" si="2"/>
        <v>0</v>
      </c>
      <c r="U25" s="18">
        <v>0</v>
      </c>
      <c r="V25" s="18">
        <v>0</v>
      </c>
      <c r="W25" s="18">
        <v>0</v>
      </c>
      <c r="X25" s="18">
        <f t="shared" si="3"/>
        <v>0</v>
      </c>
      <c r="Y25" s="18">
        <f t="shared" si="4"/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f t="shared" si="5"/>
        <v>0</v>
      </c>
      <c r="AE25" s="18">
        <v>0</v>
      </c>
      <c r="AF25" s="18">
        <v>0</v>
      </c>
      <c r="AG25" s="18">
        <v>0</v>
      </c>
      <c r="AH25" s="18">
        <f t="shared" si="6"/>
        <v>0</v>
      </c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>
        <f t="shared" si="7"/>
        <v>0</v>
      </c>
      <c r="AO25" s="18">
        <f t="shared" si="8"/>
        <v>0</v>
      </c>
      <c r="AP25" s="18">
        <f t="shared" si="9"/>
        <v>0</v>
      </c>
      <c r="AQ25" s="18">
        <v>0</v>
      </c>
      <c r="AR25" s="18">
        <f t="shared" si="10"/>
        <v>0</v>
      </c>
      <c r="AS25" s="18">
        <f t="shared" si="11"/>
        <v>0</v>
      </c>
      <c r="AT25" s="18">
        <f t="shared" si="12"/>
        <v>0</v>
      </c>
      <c r="AU25" s="18">
        <f t="shared" si="13"/>
        <v>0</v>
      </c>
      <c r="AV25" s="18">
        <v>0</v>
      </c>
      <c r="AW25" s="18">
        <v>0</v>
      </c>
      <c r="AX25" s="23">
        <v>0</v>
      </c>
      <c r="AY25" s="23">
        <v>0</v>
      </c>
      <c r="AZ25" s="23">
        <v>0</v>
      </c>
      <c r="BA25" s="23">
        <v>0</v>
      </c>
      <c r="BB25" s="23">
        <v>0</v>
      </c>
      <c r="BC25" s="23">
        <v>0</v>
      </c>
    </row>
  </sheetData>
  <mergeCells count="55"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5" right="0.75" top="1" bottom="1" header="0.5" footer="0.5"/>
  <pageSetup paperSize="9" scale="4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2026-01-14T07:43:00Z</dcterms:created>
  <dcterms:modified xsi:type="dcterms:W3CDTF">2026-01-15T06:42:30Z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4231E3EE1F774DE5934C709D1C943E3B_12</vt:lpwstr>
  </property>
  <property fmtid="{D5CDD505-2E9C-101B-9397-08002B2CF9AE}" pid="3" name="KSOProductBuildVer">
    <vt:lpwstr>2052-12.1.0.15712</vt:lpwstr>
  </property>
</Properties>
</file>