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Sheet1!$A$1:$I$50</definedName>
    <definedName name="_xlnm.Print_Titles" localSheetId="0">Sheet1!$14:$14</definedName>
  </definedNames>
  <calcPr calcId="124519"/>
</workbook>
</file>

<file path=xl/calcChain.xml><?xml version="1.0" encoding="utf-8"?>
<calcChain xmlns="http://schemas.openxmlformats.org/spreadsheetml/2006/main">
  <c r="E7" i="1"/>
  <c r="F13"/>
  <c r="F12"/>
  <c r="F11"/>
  <c r="F10"/>
  <c r="F9"/>
  <c r="F8"/>
  <c r="D7"/>
  <c r="C7"/>
  <c r="I6"/>
  <c r="F7" l="1"/>
  <c r="H7" s="1"/>
  <c r="I9" s="1"/>
  <c r="I12" s="1"/>
</calcChain>
</file>

<file path=xl/sharedStrings.xml><?xml version="1.0" encoding="utf-8"?>
<sst xmlns="http://schemas.openxmlformats.org/spreadsheetml/2006/main" count="179" uniqueCount="126">
  <si>
    <t>附件3</t>
  </si>
  <si>
    <t>（ 2024年度 ）</t>
  </si>
  <si>
    <t>一级预算部门(单位)</t>
  </si>
  <si>
    <t>整体绩效满分值</t>
  </si>
  <si>
    <t>整体预算资金(万元)</t>
  </si>
  <si>
    <t>年初预算数</t>
  </si>
  <si>
    <t>全年预算调整数</t>
  </si>
  <si>
    <t>全年预算执行数</t>
  </si>
  <si>
    <t>预算执行率</t>
  </si>
  <si>
    <t>分值</t>
  </si>
  <si>
    <t>得分</t>
  </si>
  <si>
    <t>年度财政资金合计</t>
  </si>
  <si>
    <t>来源</t>
  </si>
  <si>
    <t>1.区级预算资金</t>
  </si>
  <si>
    <t>—</t>
  </si>
  <si>
    <t>整体绩效总得分</t>
  </si>
  <si>
    <t>2.上级转移支付</t>
  </si>
  <si>
    <t>结构</t>
  </si>
  <si>
    <t>1.基本支出</t>
  </si>
  <si>
    <t>2.项目支出</t>
  </si>
  <si>
    <t>整体绩效评级</t>
  </si>
  <si>
    <t>组成</t>
  </si>
  <si>
    <t>1.部门本级</t>
  </si>
  <si>
    <t>2.所属单位</t>
  </si>
  <si>
    <t>一级
指标</t>
  </si>
  <si>
    <t>二级指标</t>
  </si>
  <si>
    <t>三级指标</t>
  </si>
  <si>
    <t>年度目标值（A）</t>
  </si>
  <si>
    <t>实际完成值（B）</t>
  </si>
  <si>
    <t>数据来源
佐证资料</t>
  </si>
  <si>
    <t>得分计算方法</t>
  </si>
  <si>
    <t>正式资料</t>
  </si>
  <si>
    <t xml:space="preserve">得分最高不能超过该指标分值上限。
定性指标根据指标完成情况分为：完成预期指标、部分完成预期指标并具有一定效果、未完成预期指标且效果较差三档，分别按照该指标对应分值区间100-80%(含80%)、80-50%(含50%)、50-0%合理确定分值。
定量指标若为正向指标（即指标值为≥*），则得分计算方法应用全年实际值（B）/年度指标值（A）*该指标分值；若定量指标为 反向指标（即指标值为≤*），则得分计算方法应用年度指标值（A）/全年实际值（B）*该指标分值。
</t>
  </si>
  <si>
    <t>履职
效能</t>
  </si>
  <si>
    <t>经济效益指标</t>
  </si>
  <si>
    <t>可持续影响指标</t>
  </si>
  <si>
    <t>满意度</t>
  </si>
  <si>
    <t>满意度指标</t>
  </si>
  <si>
    <t>自评总得分低于80分
或
单项指标完成值偏离
目标值上30%的
原因分析及拟采取措施</t>
  </si>
  <si>
    <t>部门服务外包的事项，包括资金规模、资金使用绩效等方面</t>
  </si>
  <si>
    <t>青岛市黄岛区财政局</t>
    <phoneticPr fontId="13" type="noConversion"/>
  </si>
  <si>
    <t>填表联系人：马晓燕</t>
    <phoneticPr fontId="13" type="noConversion"/>
  </si>
  <si>
    <t>联系电话：86988245</t>
    <phoneticPr fontId="13" type="noConversion"/>
  </si>
  <si>
    <t>财务联系人：臧鑫</t>
    <phoneticPr fontId="13" type="noConversion"/>
  </si>
  <si>
    <t>联系电话：85161728</t>
    <phoneticPr fontId="13" type="noConversion"/>
  </si>
  <si>
    <t>积极巩固、培植、引进、壮大税源</t>
    <phoneticPr fontId="13" type="noConversion"/>
  </si>
  <si>
    <t>新区一般公共预算突破</t>
  </si>
  <si>
    <t>247亿</t>
    <phoneticPr fontId="15" type="noConversion"/>
  </si>
  <si>
    <t>争取公共预算资金较上年增长率增长</t>
    <phoneticPr fontId="15" type="noConversion"/>
  </si>
  <si>
    <t>政府采购工作全面提升</t>
  </si>
  <si>
    <t>新区政府采购一体化平台运行率</t>
    <phoneticPr fontId="15" type="noConversion"/>
  </si>
  <si>
    <t>政府采购指标营商环境</t>
    <phoneticPr fontId="15" type="noConversion"/>
  </si>
  <si>
    <t>实现政府采购全程电子化</t>
  </si>
  <si>
    <t>推进预算绩效管理提质增效</t>
  </si>
  <si>
    <t>项目支出绩效目标审核数量</t>
  </si>
  <si>
    <t>整体支出绩效目标审核数量</t>
  </si>
  <si>
    <t>≥81家</t>
  </si>
  <si>
    <t>绩效管理发现问题整改率</t>
  </si>
  <si>
    <t>≥90%</t>
  </si>
  <si>
    <t>做好财政、国有资产监管相关工作</t>
  </si>
  <si>
    <t>全年进行财源建设培训、全区财务人员等培训人次数</t>
  </si>
  <si>
    <t>区行政事业性单位国有资产监督管理覆盖率</t>
    <phoneticPr fontId="15" type="noConversion"/>
  </si>
  <si>
    <t>受理评审资料齐全的办件复核率</t>
  </si>
  <si>
    <t>≥95%</t>
    <phoneticPr fontId="15" type="noConversion"/>
  </si>
  <si>
    <t>继续教育培训人数</t>
  </si>
  <si>
    <t>≥13000人</t>
  </si>
  <si>
    <t>会计信息质量检查数量</t>
  </si>
  <si>
    <t>≥2家</t>
    <phoneticPr fontId="15" type="noConversion"/>
  </si>
  <si>
    <t>代理财政集中支付业务代理行数量</t>
  </si>
  <si>
    <t>会计信息质量检查发现问题整改率</t>
  </si>
  <si>
    <t>≥95%</t>
  </si>
  <si>
    <t>档案电子化信息整理准确率</t>
  </si>
  <si>
    <t>区属企业经营业绩考核审计数量</t>
  </si>
  <si>
    <t>区属企业社会评价数量</t>
  </si>
  <si>
    <t>区属企业工资总额审计数量</t>
  </si>
  <si>
    <t>21家</t>
    <phoneticPr fontId="15" type="noConversion"/>
  </si>
  <si>
    <t>提升招商水平</t>
  </si>
  <si>
    <t>服务签约项目协议审核率</t>
    <phoneticPr fontId="15" type="noConversion"/>
  </si>
  <si>
    <t>行政效能指标</t>
    <phoneticPr fontId="15" type="noConversion"/>
  </si>
  <si>
    <t>完善政务公开制度公开条数</t>
    <phoneticPr fontId="15" type="noConversion"/>
  </si>
  <si>
    <t>保障单位一体化平台运行数量</t>
    <phoneticPr fontId="15" type="noConversion"/>
  </si>
  <si>
    <t>提高国库集中支付业务划汇准确率</t>
    <phoneticPr fontId="15" type="noConversion"/>
  </si>
  <si>
    <t>一定程度上促进财政增收</t>
    <phoneticPr fontId="15" type="noConversion"/>
  </si>
  <si>
    <t>15亿</t>
    <phoneticPr fontId="15" type="noConversion"/>
  </si>
  <si>
    <t>落实减税降费政策</t>
  </si>
  <si>
    <t>全区各部门决算编报率</t>
    <phoneticPr fontId="15" type="noConversion"/>
  </si>
  <si>
    <t>安全生产运营助推国企经济增长</t>
  </si>
  <si>
    <t>有效提升</t>
  </si>
  <si>
    <t>提高会计专业人员业务素质和职业道德水平</t>
  </si>
  <si>
    <t>政府采购促进中小企业发展</t>
    <phoneticPr fontId="15" type="noConversion"/>
  </si>
  <si>
    <t>≥85%</t>
  </si>
  <si>
    <t>建立全方位全过程全覆盖预算绩效管理体系</t>
  </si>
  <si>
    <t>约3年</t>
  </si>
  <si>
    <t>财政资金激励引导产业转型发展的长效机制</t>
  </si>
  <si>
    <t>逐步构建</t>
  </si>
  <si>
    <t>地方政府债务常态化监测机制</t>
  </si>
  <si>
    <t>逐步健全</t>
  </si>
  <si>
    <t>受益对象满意度</t>
  </si>
  <si>
    <t>272.4亿元</t>
    <phoneticPr fontId="13" type="noConversion"/>
  </si>
  <si>
    <t>≥962个</t>
  </si>
  <si>
    <t>8家</t>
    <phoneticPr fontId="15" type="noConversion"/>
  </si>
  <si>
    <t>6家</t>
    <phoneticPr fontId="15" type="noConversion"/>
  </si>
  <si>
    <t>2家</t>
    <phoneticPr fontId="15" type="noConversion"/>
  </si>
  <si>
    <t>≥90条</t>
    <phoneticPr fontId="15" type="noConversion"/>
  </si>
  <si>
    <t>378个</t>
    <phoneticPr fontId="15" type="noConversion"/>
  </si>
  <si>
    <t>14.4亿元</t>
    <phoneticPr fontId="15" type="noConversion"/>
  </si>
  <si>
    <t>区属企业满意度满意度</t>
    <phoneticPr fontId="15" type="noConversion"/>
  </si>
  <si>
    <t>≥95%</t>
    <phoneticPr fontId="15" type="noConversion"/>
  </si>
  <si>
    <r>
      <t>≥</t>
    </r>
    <r>
      <rPr>
        <sz val="10"/>
        <rFont val="宋体"/>
        <family val="3"/>
        <charset val="134"/>
        <scheme val="minor"/>
      </rPr>
      <t>60人次</t>
    </r>
  </si>
  <si>
    <t>工作资料</t>
  </si>
  <si>
    <t>8家</t>
    <phoneticPr fontId="13" type="noConversion"/>
  </si>
  <si>
    <t>6家</t>
    <phoneticPr fontId="13" type="noConversion"/>
  </si>
  <si>
    <t>18.3亿元</t>
    <phoneticPr fontId="13" type="noConversion"/>
  </si>
  <si>
    <t>原始凭据</t>
  </si>
  <si>
    <t>2家</t>
    <phoneticPr fontId="13" type="noConversion"/>
  </si>
  <si>
    <t>13033人</t>
    <phoneticPr fontId="13" type="noConversion"/>
  </si>
  <si>
    <t>1132个</t>
    <phoneticPr fontId="13" type="noConversion"/>
  </si>
  <si>
    <t>76家</t>
    <phoneticPr fontId="13" type="noConversion"/>
  </si>
  <si>
    <t>3.2亿元</t>
    <phoneticPr fontId="13" type="noConversion"/>
  </si>
  <si>
    <t>284个</t>
    <phoneticPr fontId="13" type="noConversion"/>
  </si>
  <si>
    <t>3年</t>
    <phoneticPr fontId="13" type="noConversion"/>
  </si>
  <si>
    <t>1次/140人</t>
    <phoneticPr fontId="13" type="noConversion"/>
  </si>
  <si>
    <t>职责
履行</t>
    <phoneticPr fontId="13" type="noConversion"/>
  </si>
  <si>
    <t>部门整体支出绩效自评表</t>
    <phoneticPr fontId="13" type="noConversion"/>
  </si>
  <si>
    <t xml:space="preserve">1.争取公共预算资金较上年增长率增长未达到预期目标。
2.一定程度上促进财政增收未达到预期目标。
主要原因：受政策及经济环境影响，一般公共预算资金增长率及财政增收额未达到预期。
措施：精心组织收入，确保实现全年增长目标。深入培育和拓宽财源，加强重点行业、重点企业税收分析研判和监测，及时应对组织收入挑战，深入推进综合治税，统筹做好减税降费，确保财政收入质量与可持续性，扛住经济下行压力，努力完成全年财政收入增长目标。完善结转结余资金管理和收回使用机制，全力盘活存量资产；精准谋划专项债券项目，加强跨部门沟通协作；主动把握国家和省、市宏观政策导向，积极向上对接争取政策、项目和资金支持。
3.保障单位一体化平台运行数量未达到预期目标。
主要原因：统计口径变化，会计核算模块及历史数据已纳入一体化平台管理。
措施：调整、完善绩效指标设置，强化指标跟踪监控。
</t>
    <phoneticPr fontId="13" type="noConversion"/>
  </si>
  <si>
    <t>84条</t>
    <phoneticPr fontId="13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</si>
</sst>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1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Cambria"/>
      <family val="1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等线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21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3" fontId="6" fillId="2" borderId="2" xfId="1" applyNumberFormat="1" applyFont="1" applyFill="1" applyBorder="1" applyAlignment="1">
      <alignment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3" fontId="6" fillId="0" borderId="2" xfId="1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vertical="center" wrapText="1"/>
    </xf>
    <xf numFmtId="0" fontId="19" fillId="3" borderId="2" xfId="2" applyFont="1" applyFill="1" applyBorder="1" applyAlignment="1">
      <alignment horizontal="center" vertical="center" wrapText="1"/>
    </xf>
    <xf numFmtId="9" fontId="19" fillId="3" borderId="2" xfId="2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vertical="center" wrapText="1"/>
    </xf>
    <xf numFmtId="9" fontId="21" fillId="3" borderId="2" xfId="3" applyNumberFormat="1" applyFont="1" applyFill="1" applyBorder="1" applyAlignment="1">
      <alignment horizontal="center" vertical="center" wrapText="1"/>
    </xf>
    <xf numFmtId="9" fontId="21" fillId="3" borderId="2" xfId="2" applyNumberFormat="1" applyFont="1" applyFill="1" applyBorder="1" applyAlignment="1">
      <alignment horizontal="center" vertical="center"/>
    </xf>
    <xf numFmtId="9" fontId="21" fillId="3" borderId="2" xfId="2" applyNumberFormat="1" applyFont="1" applyFill="1" applyBorder="1" applyAlignment="1">
      <alignment horizontal="center" vertical="center" wrapText="1"/>
    </xf>
    <xf numFmtId="0" fontId="20" fillId="3" borderId="2" xfId="3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9" fontId="19" fillId="3" borderId="2" xfId="3" quotePrefix="1" applyNumberFormat="1" applyFont="1" applyFill="1" applyBorder="1" applyAlignment="1">
      <alignment horizontal="center" vertical="center" wrapText="1"/>
    </xf>
    <xf numFmtId="0" fontId="19" fillId="3" borderId="2" xfId="3" applyFont="1" applyFill="1" applyBorder="1" applyAlignment="1">
      <alignment vertical="center" wrapText="1"/>
    </xf>
    <xf numFmtId="0" fontId="19" fillId="3" borderId="2" xfId="3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0" fontId="19" fillId="3" borderId="2" xfId="3" applyFont="1" applyFill="1" applyBorder="1" applyAlignment="1">
      <alignment horizontal="center" vertical="center"/>
    </xf>
    <xf numFmtId="9" fontId="20" fillId="3" borderId="2" xfId="3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9" fontId="19" fillId="3" borderId="2" xfId="3" applyNumberFormat="1" applyFont="1" applyFill="1" applyBorder="1" applyAlignment="1">
      <alignment horizontal="center" vertical="center" wrapText="1"/>
    </xf>
    <xf numFmtId="0" fontId="19" fillId="3" borderId="2" xfId="3" applyFont="1" applyFill="1" applyBorder="1" applyAlignment="1">
      <alignment horizontal="left" vertical="center" wrapText="1"/>
    </xf>
    <xf numFmtId="0" fontId="23" fillId="3" borderId="2" xfId="3" applyFont="1" applyFill="1" applyBorder="1" applyAlignment="1">
      <alignment horizontal="left" vertical="center" wrapText="1"/>
    </xf>
    <xf numFmtId="10" fontId="20" fillId="0" borderId="2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vertical="top" wrapText="1"/>
    </xf>
    <xf numFmtId="0" fontId="10" fillId="0" borderId="7" xfId="0" applyNumberFormat="1" applyFont="1" applyFill="1" applyBorder="1" applyAlignment="1">
      <alignment vertical="top" wrapText="1"/>
    </xf>
    <xf numFmtId="0" fontId="10" fillId="0" borderId="6" xfId="0" applyNumberFormat="1" applyFont="1" applyFill="1" applyBorder="1" applyAlignment="1">
      <alignment vertical="top" wrapText="1"/>
    </xf>
    <xf numFmtId="2" fontId="11" fillId="2" borderId="4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left" vertical="center" wrapText="1"/>
    </xf>
    <xf numFmtId="9" fontId="7" fillId="0" borderId="9" xfId="0" applyNumberFormat="1" applyFont="1" applyFill="1" applyBorder="1" applyAlignment="1">
      <alignment horizontal="left" vertical="center" wrapText="1"/>
    </xf>
    <xf numFmtId="0" fontId="16" fillId="3" borderId="4" xfId="3" applyFont="1" applyFill="1" applyBorder="1" applyAlignment="1">
      <alignment horizontal="center" vertical="center" wrapText="1"/>
    </xf>
    <xf numFmtId="0" fontId="16" fillId="3" borderId="9" xfId="3" applyFont="1" applyFill="1" applyBorder="1" applyAlignment="1">
      <alignment horizontal="center" vertical="center" wrapText="1"/>
    </xf>
    <xf numFmtId="0" fontId="16" fillId="3" borderId="8" xfId="3" applyFont="1" applyFill="1" applyBorder="1" applyAlignment="1">
      <alignment horizontal="center" vertical="center" wrapText="1"/>
    </xf>
    <xf numFmtId="0" fontId="18" fillId="3" borderId="4" xfId="3" applyFont="1" applyFill="1" applyBorder="1" applyAlignment="1">
      <alignment horizontal="center" vertical="center" wrapText="1"/>
    </xf>
    <xf numFmtId="0" fontId="18" fillId="3" borderId="9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vertical="center" wrapText="1"/>
    </xf>
    <xf numFmtId="0" fontId="7" fillId="0" borderId="8" xfId="2" applyFont="1" applyFill="1" applyBorder="1" applyAlignment="1">
      <alignment vertical="center" wrapText="1"/>
    </xf>
    <xf numFmtId="0" fontId="16" fillId="3" borderId="4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</cellXfs>
  <cellStyles count="4">
    <cellStyle name="常规" xfId="0" builtinId="0"/>
    <cellStyle name="常规 4" xfId="2"/>
    <cellStyle name="常规 4 2" xfId="3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topLeftCell="A19" workbookViewId="0">
      <selection activeCell="F31" sqref="F31"/>
    </sheetView>
  </sheetViews>
  <sheetFormatPr defaultColWidth="9" defaultRowHeight="13.5"/>
  <cols>
    <col min="1" max="1" width="6.75" customWidth="1"/>
    <col min="2" max="2" width="16.625" customWidth="1"/>
    <col min="3" max="3" width="20.375" customWidth="1"/>
    <col min="4" max="4" width="19.375" customWidth="1"/>
    <col min="5" max="5" width="17.25" customWidth="1"/>
    <col min="6" max="6" width="12.625" customWidth="1"/>
    <col min="7" max="8" width="8.625" customWidth="1"/>
    <col min="9" max="9" width="14" customWidth="1"/>
    <col min="10" max="10" width="23.625" customWidth="1"/>
  </cols>
  <sheetData>
    <row r="1" spans="1:10" ht="20.25">
      <c r="A1" s="40" t="s">
        <v>0</v>
      </c>
      <c r="B1" s="40"/>
      <c r="C1" s="40"/>
      <c r="D1" s="40"/>
      <c r="E1" s="1"/>
      <c r="F1" s="1"/>
      <c r="G1" s="1"/>
      <c r="H1" s="1"/>
      <c r="I1" s="1"/>
    </row>
    <row r="2" spans="1:10" ht="27.75">
      <c r="A2" s="41" t="s">
        <v>123</v>
      </c>
      <c r="B2" s="42"/>
      <c r="C2" s="42"/>
      <c r="D2" s="42"/>
      <c r="E2" s="42"/>
      <c r="F2" s="42"/>
      <c r="G2" s="42"/>
      <c r="H2" s="42"/>
      <c r="I2" s="42"/>
    </row>
    <row r="3" spans="1:10">
      <c r="A3" s="43" t="s">
        <v>1</v>
      </c>
      <c r="B3" s="43"/>
      <c r="C3" s="43"/>
      <c r="D3" s="43"/>
      <c r="E3" s="43"/>
      <c r="F3" s="43"/>
      <c r="G3" s="43"/>
      <c r="H3" s="43"/>
      <c r="I3" s="43"/>
    </row>
    <row r="4" spans="1:10" ht="20.100000000000001" customHeight="1">
      <c r="A4" s="44" t="s">
        <v>41</v>
      </c>
      <c r="B4" s="44"/>
      <c r="C4" s="44"/>
      <c r="D4" s="44" t="s">
        <v>42</v>
      </c>
      <c r="E4" s="44"/>
      <c r="F4" s="44" t="s">
        <v>43</v>
      </c>
      <c r="G4" s="44"/>
      <c r="H4" s="44" t="s">
        <v>44</v>
      </c>
      <c r="I4" s="44"/>
    </row>
    <row r="5" spans="1:10" ht="24" customHeight="1">
      <c r="A5" s="45" t="s">
        <v>2</v>
      </c>
      <c r="B5" s="45"/>
      <c r="C5" s="45" t="s">
        <v>40</v>
      </c>
      <c r="D5" s="45"/>
      <c r="E5" s="45"/>
      <c r="F5" s="45"/>
      <c r="G5" s="45"/>
      <c r="H5" s="45"/>
      <c r="I5" s="2" t="s">
        <v>3</v>
      </c>
    </row>
    <row r="6" spans="1:10" ht="24" customHeight="1">
      <c r="A6" s="46" t="s">
        <v>4</v>
      </c>
      <c r="B6" s="4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52">
        <f>SUM(G:G)</f>
        <v>100</v>
      </c>
    </row>
    <row r="7" spans="1:10" ht="18" customHeight="1">
      <c r="A7" s="45" t="s">
        <v>11</v>
      </c>
      <c r="B7" s="45"/>
      <c r="C7" s="3">
        <f>C8+C9</f>
        <v>10918.630000000001</v>
      </c>
      <c r="D7" s="3">
        <f t="shared" ref="D7" si="0">D8+D9</f>
        <v>11468.9591</v>
      </c>
      <c r="E7" s="3">
        <f>E8+E9</f>
        <v>9836.7656879999995</v>
      </c>
      <c r="F7" s="4">
        <f>IF(D7=0,0,E7/D7)</f>
        <v>0.85768600290849406</v>
      </c>
      <c r="G7" s="5">
        <v>10</v>
      </c>
      <c r="H7" s="5">
        <f>10*F7</f>
        <v>8.5768600290849406</v>
      </c>
      <c r="I7" s="53"/>
    </row>
    <row r="8" spans="1:10" ht="18" customHeight="1">
      <c r="A8" s="67" t="s">
        <v>12</v>
      </c>
      <c r="B8" s="6" t="s">
        <v>13</v>
      </c>
      <c r="C8" s="7">
        <v>10918.03</v>
      </c>
      <c r="D8" s="7">
        <v>11468.3591</v>
      </c>
      <c r="E8" s="7">
        <v>9836.1656879999991</v>
      </c>
      <c r="F8" s="4">
        <f t="shared" ref="F8:F13" si="1">IF(D8=0,0,E8/D8)</f>
        <v>0.85767855734479048</v>
      </c>
      <c r="G8" s="2" t="s">
        <v>14</v>
      </c>
      <c r="H8" s="2" t="s">
        <v>14</v>
      </c>
      <c r="I8" s="2" t="s">
        <v>15</v>
      </c>
    </row>
    <row r="9" spans="1:10" ht="18" customHeight="1">
      <c r="A9" s="67"/>
      <c r="B9" s="6" t="s">
        <v>16</v>
      </c>
      <c r="C9" s="7">
        <v>0.6</v>
      </c>
      <c r="D9" s="7">
        <v>0.6</v>
      </c>
      <c r="E9" s="7">
        <v>0.6</v>
      </c>
      <c r="F9" s="4">
        <f t="shared" si="1"/>
        <v>1</v>
      </c>
      <c r="G9" s="2" t="s">
        <v>14</v>
      </c>
      <c r="H9" s="2" t="s">
        <v>14</v>
      </c>
      <c r="I9" s="52">
        <f>SUM(H:H)</f>
        <v>93.596860029084951</v>
      </c>
    </row>
    <row r="10" spans="1:10" ht="18" customHeight="1">
      <c r="A10" s="67" t="s">
        <v>17</v>
      </c>
      <c r="B10" s="6" t="s">
        <v>18</v>
      </c>
      <c r="C10" s="7">
        <v>5247.6</v>
      </c>
      <c r="D10" s="7">
        <v>5739.3171000000002</v>
      </c>
      <c r="E10" s="7">
        <v>5326.0731390000001</v>
      </c>
      <c r="F10" s="4">
        <f t="shared" si="1"/>
        <v>0.92799771230622541</v>
      </c>
      <c r="G10" s="2" t="s">
        <v>14</v>
      </c>
      <c r="H10" s="2" t="s">
        <v>14</v>
      </c>
      <c r="I10" s="53"/>
    </row>
    <row r="11" spans="1:10" ht="18" customHeight="1">
      <c r="A11" s="67"/>
      <c r="B11" s="6" t="s">
        <v>19</v>
      </c>
      <c r="C11" s="7">
        <v>5670.43</v>
      </c>
      <c r="D11" s="7">
        <v>5729.0420000000004</v>
      </c>
      <c r="E11" s="7">
        <v>4510.092549</v>
      </c>
      <c r="F11" s="4">
        <f t="shared" si="1"/>
        <v>0.78723328420353689</v>
      </c>
      <c r="G11" s="2" t="s">
        <v>14</v>
      </c>
      <c r="H11" s="2" t="s">
        <v>14</v>
      </c>
      <c r="I11" s="38" t="s">
        <v>20</v>
      </c>
      <c r="J11" s="39"/>
    </row>
    <row r="12" spans="1:10" ht="18" customHeight="1">
      <c r="A12" s="67" t="s">
        <v>21</v>
      </c>
      <c r="B12" s="6" t="s">
        <v>22</v>
      </c>
      <c r="C12" s="7">
        <v>10918.03</v>
      </c>
      <c r="D12" s="7">
        <v>11468.3591</v>
      </c>
      <c r="E12" s="7">
        <v>9836.7656879999995</v>
      </c>
      <c r="F12" s="4">
        <f t="shared" si="1"/>
        <v>0.85773087520428271</v>
      </c>
      <c r="G12" s="2" t="s">
        <v>14</v>
      </c>
      <c r="H12" s="2" t="s">
        <v>14</v>
      </c>
      <c r="I12" s="54" t="str">
        <f>IF(I9&gt;=90,"优",IF(I9&gt;=80,"良",IF(I9&gt;=60,"中",IF(I9=0,"自动评级","差"))))</f>
        <v>优</v>
      </c>
    </row>
    <row r="13" spans="1:10" ht="18" customHeight="1">
      <c r="A13" s="67"/>
      <c r="B13" s="6" t="s">
        <v>23</v>
      </c>
      <c r="C13" s="7">
        <v>0</v>
      </c>
      <c r="D13" s="7">
        <v>0</v>
      </c>
      <c r="E13" s="7">
        <v>0</v>
      </c>
      <c r="F13" s="4">
        <f t="shared" si="1"/>
        <v>0</v>
      </c>
      <c r="G13" s="2" t="s">
        <v>14</v>
      </c>
      <c r="H13" s="2" t="s">
        <v>14</v>
      </c>
      <c r="I13" s="55"/>
    </row>
    <row r="14" spans="1:10" ht="27.95" customHeight="1">
      <c r="A14" s="8" t="s">
        <v>24</v>
      </c>
      <c r="B14" s="9" t="s">
        <v>25</v>
      </c>
      <c r="C14" s="10" t="s">
        <v>26</v>
      </c>
      <c r="D14" s="11" t="s">
        <v>27</v>
      </c>
      <c r="E14" s="11" t="s">
        <v>28</v>
      </c>
      <c r="F14" s="2" t="s">
        <v>29</v>
      </c>
      <c r="G14" s="11" t="s">
        <v>9</v>
      </c>
      <c r="H14" s="11" t="s">
        <v>10</v>
      </c>
      <c r="I14" s="11" t="s">
        <v>30</v>
      </c>
    </row>
    <row r="15" spans="1:10" ht="27.95" customHeight="1">
      <c r="A15" s="68" t="s">
        <v>122</v>
      </c>
      <c r="B15" s="71" t="s">
        <v>45</v>
      </c>
      <c r="C15" s="15" t="s">
        <v>46</v>
      </c>
      <c r="D15" s="16" t="s">
        <v>47</v>
      </c>
      <c r="E15" s="16" t="s">
        <v>98</v>
      </c>
      <c r="F15" s="12" t="s">
        <v>31</v>
      </c>
      <c r="G15" s="13">
        <v>2.5</v>
      </c>
      <c r="H15" s="13">
        <v>2.5</v>
      </c>
      <c r="I15" s="56" t="s">
        <v>32</v>
      </c>
    </row>
    <row r="16" spans="1:10" ht="27.95" customHeight="1">
      <c r="A16" s="69"/>
      <c r="B16" s="72"/>
      <c r="C16" s="15" t="s">
        <v>48</v>
      </c>
      <c r="D16" s="17">
        <v>7.0000000000000007E-2</v>
      </c>
      <c r="E16" s="36">
        <v>1.2E-2</v>
      </c>
      <c r="F16" s="12" t="s">
        <v>31</v>
      </c>
      <c r="G16" s="13">
        <v>2.5</v>
      </c>
      <c r="H16" s="13">
        <v>0.43</v>
      </c>
      <c r="I16" s="57"/>
    </row>
    <row r="17" spans="1:9" ht="27.95" customHeight="1">
      <c r="A17" s="69"/>
      <c r="B17" s="73" t="s">
        <v>49</v>
      </c>
      <c r="C17" s="19" t="s">
        <v>50</v>
      </c>
      <c r="D17" s="20">
        <v>1</v>
      </c>
      <c r="E17" s="20">
        <v>1</v>
      </c>
      <c r="F17" s="12" t="s">
        <v>109</v>
      </c>
      <c r="G17" s="13">
        <v>2.5</v>
      </c>
      <c r="H17" s="13">
        <v>2.5</v>
      </c>
      <c r="I17" s="57"/>
    </row>
    <row r="18" spans="1:9" ht="27.95" customHeight="1">
      <c r="A18" s="69"/>
      <c r="B18" s="74"/>
      <c r="C18" s="19" t="s">
        <v>51</v>
      </c>
      <c r="D18" s="21">
        <v>1</v>
      </c>
      <c r="E18" s="21">
        <v>1</v>
      </c>
      <c r="F18" s="12" t="s">
        <v>109</v>
      </c>
      <c r="G18" s="13">
        <v>2.5</v>
      </c>
      <c r="H18" s="13">
        <v>2.5</v>
      </c>
      <c r="I18" s="57"/>
    </row>
    <row r="19" spans="1:9" ht="27.95" customHeight="1">
      <c r="A19" s="69"/>
      <c r="B19" s="75"/>
      <c r="C19" s="19" t="s">
        <v>52</v>
      </c>
      <c r="D19" s="22">
        <v>1</v>
      </c>
      <c r="E19" s="22">
        <v>1</v>
      </c>
      <c r="F19" s="12" t="s">
        <v>109</v>
      </c>
      <c r="G19" s="13">
        <v>2.5</v>
      </c>
      <c r="H19" s="13">
        <v>2.5</v>
      </c>
      <c r="I19" s="57"/>
    </row>
    <row r="20" spans="1:9" ht="27.95" customHeight="1">
      <c r="A20" s="69"/>
      <c r="B20" s="58" t="s">
        <v>53</v>
      </c>
      <c r="C20" s="23" t="s">
        <v>54</v>
      </c>
      <c r="D20" s="24" t="s">
        <v>99</v>
      </c>
      <c r="E20" s="18" t="s">
        <v>116</v>
      </c>
      <c r="F20" s="12" t="s">
        <v>31</v>
      </c>
      <c r="G20" s="13">
        <v>2.5</v>
      </c>
      <c r="H20" s="13">
        <v>2.5</v>
      </c>
      <c r="I20" s="57"/>
    </row>
    <row r="21" spans="1:9" ht="27.95" customHeight="1">
      <c r="A21" s="69"/>
      <c r="B21" s="59"/>
      <c r="C21" s="23" t="s">
        <v>55</v>
      </c>
      <c r="D21" s="24" t="s">
        <v>56</v>
      </c>
      <c r="E21" s="18" t="s">
        <v>117</v>
      </c>
      <c r="F21" s="12" t="s">
        <v>31</v>
      </c>
      <c r="G21" s="13">
        <v>2.5</v>
      </c>
      <c r="H21" s="13">
        <v>2.35</v>
      </c>
      <c r="I21" s="57"/>
    </row>
    <row r="22" spans="1:9" ht="27.95" customHeight="1">
      <c r="A22" s="69"/>
      <c r="B22" s="60"/>
      <c r="C22" s="23" t="s">
        <v>57</v>
      </c>
      <c r="D22" s="25" t="s">
        <v>58</v>
      </c>
      <c r="E22" s="37">
        <v>1</v>
      </c>
      <c r="F22" s="12" t="s">
        <v>109</v>
      </c>
      <c r="G22" s="13">
        <v>2.5</v>
      </c>
      <c r="H22" s="13">
        <v>2.5</v>
      </c>
      <c r="I22" s="57"/>
    </row>
    <row r="23" spans="1:9" ht="27.95" customHeight="1">
      <c r="A23" s="69"/>
      <c r="B23" s="61" t="s">
        <v>59</v>
      </c>
      <c r="C23" s="23" t="s">
        <v>60</v>
      </c>
      <c r="D23" s="25" t="s">
        <v>108</v>
      </c>
      <c r="E23" s="18" t="s">
        <v>121</v>
      </c>
      <c r="F23" s="12" t="s">
        <v>113</v>
      </c>
      <c r="G23" s="13">
        <v>2.5</v>
      </c>
      <c r="H23" s="13">
        <v>2.5</v>
      </c>
      <c r="I23" s="57"/>
    </row>
    <row r="24" spans="1:9" ht="27.95" customHeight="1">
      <c r="A24" s="69"/>
      <c r="B24" s="62"/>
      <c r="C24" s="23" t="s">
        <v>61</v>
      </c>
      <c r="D24" s="26">
        <v>1</v>
      </c>
      <c r="E24" s="37">
        <v>1</v>
      </c>
      <c r="F24" s="12" t="s">
        <v>109</v>
      </c>
      <c r="G24" s="13">
        <v>2.5</v>
      </c>
      <c r="H24" s="13">
        <v>2.5</v>
      </c>
      <c r="I24" s="57"/>
    </row>
    <row r="25" spans="1:9" ht="27.95" customHeight="1">
      <c r="A25" s="69"/>
      <c r="B25" s="62"/>
      <c r="C25" s="23" t="s">
        <v>62</v>
      </c>
      <c r="D25" s="25" t="s">
        <v>63</v>
      </c>
      <c r="E25" s="37">
        <v>1</v>
      </c>
      <c r="F25" s="12" t="s">
        <v>109</v>
      </c>
      <c r="G25" s="13">
        <v>2.5</v>
      </c>
      <c r="H25" s="13">
        <v>2.5</v>
      </c>
      <c r="I25" s="57"/>
    </row>
    <row r="26" spans="1:9" ht="27.95" customHeight="1">
      <c r="A26" s="69"/>
      <c r="B26" s="62"/>
      <c r="C26" s="27" t="s">
        <v>64</v>
      </c>
      <c r="D26" s="28" t="s">
        <v>65</v>
      </c>
      <c r="E26" s="18" t="s">
        <v>115</v>
      </c>
      <c r="F26" s="12" t="s">
        <v>113</v>
      </c>
      <c r="G26" s="13">
        <v>2.5</v>
      </c>
      <c r="H26" s="13">
        <v>2.5</v>
      </c>
      <c r="I26" s="57"/>
    </row>
    <row r="27" spans="1:9" ht="27.95" customHeight="1">
      <c r="A27" s="69"/>
      <c r="B27" s="62"/>
      <c r="C27" s="27" t="s">
        <v>66</v>
      </c>
      <c r="D27" s="28" t="s">
        <v>67</v>
      </c>
      <c r="E27" s="18" t="s">
        <v>114</v>
      </c>
      <c r="F27" s="12" t="s">
        <v>113</v>
      </c>
      <c r="G27" s="13">
        <v>2.5</v>
      </c>
      <c r="H27" s="13">
        <v>2.5</v>
      </c>
      <c r="I27" s="57"/>
    </row>
    <row r="28" spans="1:9" ht="27.95" customHeight="1">
      <c r="A28" s="69"/>
      <c r="B28" s="62"/>
      <c r="C28" s="27" t="s">
        <v>68</v>
      </c>
      <c r="D28" s="29" t="s">
        <v>100</v>
      </c>
      <c r="E28" s="18" t="s">
        <v>110</v>
      </c>
      <c r="F28" s="12" t="s">
        <v>109</v>
      </c>
      <c r="G28" s="13">
        <v>2.5</v>
      </c>
      <c r="H28" s="13">
        <v>2.5</v>
      </c>
      <c r="I28" s="57"/>
    </row>
    <row r="29" spans="1:9" ht="27.95" customHeight="1">
      <c r="A29" s="69"/>
      <c r="B29" s="62"/>
      <c r="C29" s="27" t="s">
        <v>69</v>
      </c>
      <c r="D29" s="25" t="s">
        <v>70</v>
      </c>
      <c r="E29" s="37">
        <v>1</v>
      </c>
      <c r="F29" s="12" t="s">
        <v>109</v>
      </c>
      <c r="G29" s="13">
        <v>2.5</v>
      </c>
      <c r="H29" s="13">
        <v>2.5</v>
      </c>
      <c r="I29" s="57"/>
    </row>
    <row r="30" spans="1:9" ht="27.95" customHeight="1">
      <c r="A30" s="69"/>
      <c r="B30" s="62"/>
      <c r="C30" s="27" t="s">
        <v>71</v>
      </c>
      <c r="D30" s="30" t="s">
        <v>70</v>
      </c>
      <c r="E30" s="37">
        <v>0.95</v>
      </c>
      <c r="F30" s="12" t="s">
        <v>109</v>
      </c>
      <c r="G30" s="13">
        <v>2.5</v>
      </c>
      <c r="H30" s="13">
        <v>2.5</v>
      </c>
      <c r="I30" s="57"/>
    </row>
    <row r="31" spans="1:9" ht="27.95" customHeight="1">
      <c r="A31" s="69"/>
      <c r="B31" s="62"/>
      <c r="C31" s="23" t="s">
        <v>72</v>
      </c>
      <c r="D31" s="29" t="s">
        <v>101</v>
      </c>
      <c r="E31" s="18" t="s">
        <v>111</v>
      </c>
      <c r="F31" s="12" t="s">
        <v>113</v>
      </c>
      <c r="G31" s="13">
        <v>2.5</v>
      </c>
      <c r="H31" s="13">
        <v>2.5</v>
      </c>
      <c r="I31" s="57"/>
    </row>
    <row r="32" spans="1:9" ht="27.95" customHeight="1">
      <c r="A32" s="69"/>
      <c r="B32" s="62"/>
      <c r="C32" s="23" t="s">
        <v>73</v>
      </c>
      <c r="D32" s="29" t="s">
        <v>102</v>
      </c>
      <c r="E32" s="29" t="s">
        <v>102</v>
      </c>
      <c r="F32" s="12" t="s">
        <v>113</v>
      </c>
      <c r="G32" s="13">
        <v>2.5</v>
      </c>
      <c r="H32" s="13">
        <v>2.5</v>
      </c>
      <c r="I32" s="57"/>
    </row>
    <row r="33" spans="1:9" ht="27.95" customHeight="1">
      <c r="A33" s="69"/>
      <c r="B33" s="63"/>
      <c r="C33" s="23" t="s">
        <v>74</v>
      </c>
      <c r="D33" s="29" t="s">
        <v>75</v>
      </c>
      <c r="E33" s="29" t="s">
        <v>75</v>
      </c>
      <c r="F33" s="12" t="s">
        <v>113</v>
      </c>
      <c r="G33" s="13">
        <v>2.5</v>
      </c>
      <c r="H33" s="13">
        <v>2.5</v>
      </c>
      <c r="I33" s="57"/>
    </row>
    <row r="34" spans="1:9" ht="27.95" customHeight="1">
      <c r="A34" s="69"/>
      <c r="B34" s="14" t="s">
        <v>76</v>
      </c>
      <c r="C34" s="23" t="s">
        <v>77</v>
      </c>
      <c r="D34" s="31">
        <v>1</v>
      </c>
      <c r="E34" s="37">
        <v>1</v>
      </c>
      <c r="F34" s="12" t="s">
        <v>109</v>
      </c>
      <c r="G34" s="13">
        <v>2.5</v>
      </c>
      <c r="H34" s="13">
        <v>2.5</v>
      </c>
      <c r="I34" s="57"/>
    </row>
    <row r="35" spans="1:9" ht="27.95" customHeight="1">
      <c r="A35" s="70" t="s">
        <v>33</v>
      </c>
      <c r="B35" s="61" t="s">
        <v>78</v>
      </c>
      <c r="C35" s="27" t="s">
        <v>79</v>
      </c>
      <c r="D35" s="32" t="s">
        <v>103</v>
      </c>
      <c r="E35" s="18" t="s">
        <v>125</v>
      </c>
      <c r="F35" s="12" t="s">
        <v>113</v>
      </c>
      <c r="G35" s="13">
        <v>2.5</v>
      </c>
      <c r="H35" s="13">
        <v>2.33</v>
      </c>
      <c r="I35" s="57"/>
    </row>
    <row r="36" spans="1:9" ht="27.95" customHeight="1">
      <c r="A36" s="70"/>
      <c r="B36" s="62"/>
      <c r="C36" s="27" t="s">
        <v>80</v>
      </c>
      <c r="D36" s="32" t="s">
        <v>104</v>
      </c>
      <c r="E36" s="18" t="s">
        <v>119</v>
      </c>
      <c r="F36" s="12" t="s">
        <v>109</v>
      </c>
      <c r="G36" s="13">
        <v>2.5</v>
      </c>
      <c r="H36" s="13">
        <v>1.88</v>
      </c>
      <c r="I36" s="57"/>
    </row>
    <row r="37" spans="1:9" ht="27.95" customHeight="1">
      <c r="A37" s="69"/>
      <c r="B37" s="63"/>
      <c r="C37" s="27" t="s">
        <v>81</v>
      </c>
      <c r="D37" s="26">
        <v>1</v>
      </c>
      <c r="E37" s="37">
        <v>1</v>
      </c>
      <c r="F37" s="12" t="s">
        <v>109</v>
      </c>
      <c r="G37" s="13">
        <v>2.5</v>
      </c>
      <c r="H37" s="13">
        <v>2.5</v>
      </c>
      <c r="I37" s="57"/>
    </row>
    <row r="38" spans="1:9" ht="27.95" customHeight="1">
      <c r="A38" s="69"/>
      <c r="B38" s="61" t="s">
        <v>34</v>
      </c>
      <c r="C38" s="27" t="s">
        <v>82</v>
      </c>
      <c r="D38" s="32" t="s">
        <v>83</v>
      </c>
      <c r="E38" s="18" t="s">
        <v>118</v>
      </c>
      <c r="F38" s="12" t="s">
        <v>31</v>
      </c>
      <c r="G38" s="13">
        <v>2.5</v>
      </c>
      <c r="H38" s="13">
        <v>0.53</v>
      </c>
      <c r="I38" s="57"/>
    </row>
    <row r="39" spans="1:9" ht="27.95" customHeight="1">
      <c r="A39" s="69"/>
      <c r="B39" s="62"/>
      <c r="C39" s="27" t="s">
        <v>84</v>
      </c>
      <c r="D39" s="30" t="s">
        <v>105</v>
      </c>
      <c r="E39" s="18" t="s">
        <v>112</v>
      </c>
      <c r="F39" s="12" t="s">
        <v>31</v>
      </c>
      <c r="G39" s="13">
        <v>2.5</v>
      </c>
      <c r="H39" s="13">
        <v>2.5</v>
      </c>
      <c r="I39" s="57"/>
    </row>
    <row r="40" spans="1:9" ht="27.95" customHeight="1">
      <c r="A40" s="69"/>
      <c r="B40" s="62"/>
      <c r="C40" s="27" t="s">
        <v>85</v>
      </c>
      <c r="D40" s="26">
        <v>1</v>
      </c>
      <c r="E40" s="37">
        <v>1</v>
      </c>
      <c r="F40" s="12" t="s">
        <v>109</v>
      </c>
      <c r="G40" s="13">
        <v>2.5</v>
      </c>
      <c r="H40" s="13">
        <v>2.5</v>
      </c>
      <c r="I40" s="57"/>
    </row>
    <row r="41" spans="1:9" ht="27.95" customHeight="1">
      <c r="A41" s="69"/>
      <c r="B41" s="62"/>
      <c r="C41" s="27" t="s">
        <v>86</v>
      </c>
      <c r="D41" s="28" t="s">
        <v>87</v>
      </c>
      <c r="E41" s="28" t="s">
        <v>87</v>
      </c>
      <c r="F41" s="12" t="s">
        <v>109</v>
      </c>
      <c r="G41" s="13">
        <v>2.5</v>
      </c>
      <c r="H41" s="13">
        <v>2.5</v>
      </c>
      <c r="I41" s="57"/>
    </row>
    <row r="42" spans="1:9" ht="27.95" customHeight="1">
      <c r="A42" s="69"/>
      <c r="B42" s="62"/>
      <c r="C42" s="27" t="s">
        <v>88</v>
      </c>
      <c r="D42" s="28" t="s">
        <v>87</v>
      </c>
      <c r="E42" s="28" t="s">
        <v>87</v>
      </c>
      <c r="F42" s="12" t="s">
        <v>109</v>
      </c>
      <c r="G42" s="13">
        <v>2.5</v>
      </c>
      <c r="H42" s="13">
        <v>2.5</v>
      </c>
      <c r="I42" s="57"/>
    </row>
    <row r="43" spans="1:9" ht="27.95" customHeight="1">
      <c r="A43" s="69"/>
      <c r="B43" s="63"/>
      <c r="C43" s="27" t="s">
        <v>89</v>
      </c>
      <c r="D43" s="33" t="s">
        <v>90</v>
      </c>
      <c r="E43" s="36">
        <v>0.92030000000000001</v>
      </c>
      <c r="F43" s="12" t="s">
        <v>31</v>
      </c>
      <c r="G43" s="13">
        <v>2.5</v>
      </c>
      <c r="H43" s="13">
        <v>2.5</v>
      </c>
      <c r="I43" s="57"/>
    </row>
    <row r="44" spans="1:9" ht="27.95" customHeight="1">
      <c r="A44" s="69"/>
      <c r="B44" s="61" t="s">
        <v>35</v>
      </c>
      <c r="C44" s="34" t="s">
        <v>91</v>
      </c>
      <c r="D44" s="30" t="s">
        <v>92</v>
      </c>
      <c r="E44" s="18" t="s">
        <v>120</v>
      </c>
      <c r="F44" s="12" t="s">
        <v>109</v>
      </c>
      <c r="G44" s="13">
        <v>2.5</v>
      </c>
      <c r="H44" s="13">
        <v>2.5</v>
      </c>
      <c r="I44" s="57"/>
    </row>
    <row r="45" spans="1:9" ht="27.95" customHeight="1">
      <c r="A45" s="69"/>
      <c r="B45" s="62"/>
      <c r="C45" s="35" t="s">
        <v>93</v>
      </c>
      <c r="D45" s="30" t="s">
        <v>94</v>
      </c>
      <c r="E45" s="30" t="s">
        <v>94</v>
      </c>
      <c r="F45" s="12" t="s">
        <v>109</v>
      </c>
      <c r="G45" s="13">
        <v>2.5</v>
      </c>
      <c r="H45" s="13">
        <v>2.5</v>
      </c>
      <c r="I45" s="57"/>
    </row>
    <row r="46" spans="1:9" ht="27.95" customHeight="1">
      <c r="A46" s="69"/>
      <c r="B46" s="63"/>
      <c r="C46" s="27" t="s">
        <v>95</v>
      </c>
      <c r="D46" s="30" t="s">
        <v>96</v>
      </c>
      <c r="E46" s="30" t="s">
        <v>96</v>
      </c>
      <c r="F46" s="12" t="s">
        <v>109</v>
      </c>
      <c r="G46" s="13">
        <v>2.5</v>
      </c>
      <c r="H46" s="13">
        <v>2.5</v>
      </c>
      <c r="I46" s="57"/>
    </row>
    <row r="47" spans="1:9" ht="27.95" customHeight="1">
      <c r="A47" s="70" t="s">
        <v>36</v>
      </c>
      <c r="B47" s="61" t="s">
        <v>37</v>
      </c>
      <c r="C47" s="23" t="s">
        <v>97</v>
      </c>
      <c r="D47" s="30" t="s">
        <v>58</v>
      </c>
      <c r="E47" s="37">
        <v>0.95</v>
      </c>
      <c r="F47" s="12" t="s">
        <v>109</v>
      </c>
      <c r="G47" s="13">
        <v>5</v>
      </c>
      <c r="H47" s="13">
        <v>5</v>
      </c>
      <c r="I47" s="57"/>
    </row>
    <row r="48" spans="1:9" ht="27.95" customHeight="1">
      <c r="A48" s="69"/>
      <c r="B48" s="63"/>
      <c r="C48" s="27" t="s">
        <v>106</v>
      </c>
      <c r="D48" s="30" t="s">
        <v>107</v>
      </c>
      <c r="E48" s="37">
        <v>0.95</v>
      </c>
      <c r="F48" s="12" t="s">
        <v>109</v>
      </c>
      <c r="G48" s="13">
        <v>5</v>
      </c>
      <c r="H48" s="13">
        <v>5</v>
      </c>
      <c r="I48" s="57"/>
    </row>
    <row r="49" spans="1:9" ht="133.5" customHeight="1">
      <c r="A49" s="47" t="s">
        <v>38</v>
      </c>
      <c r="B49" s="48"/>
      <c r="C49" s="49" t="s">
        <v>124</v>
      </c>
      <c r="D49" s="50"/>
      <c r="E49" s="50"/>
      <c r="F49" s="50"/>
      <c r="G49" s="50"/>
      <c r="H49" s="50"/>
      <c r="I49" s="51"/>
    </row>
    <row r="50" spans="1:9" ht="45" customHeight="1">
      <c r="A50" s="47" t="s">
        <v>39</v>
      </c>
      <c r="B50" s="48"/>
      <c r="C50" s="64"/>
      <c r="D50" s="65"/>
      <c r="E50" s="65"/>
      <c r="F50" s="65"/>
      <c r="G50" s="65"/>
      <c r="H50" s="65"/>
      <c r="I50" s="66"/>
    </row>
  </sheetData>
  <mergeCells count="33">
    <mergeCell ref="A50:B50"/>
    <mergeCell ref="C50:I50"/>
    <mergeCell ref="A8:A9"/>
    <mergeCell ref="A10:A11"/>
    <mergeCell ref="A12:A13"/>
    <mergeCell ref="A15:A34"/>
    <mergeCell ref="A35:A46"/>
    <mergeCell ref="A47:A48"/>
    <mergeCell ref="B15:B16"/>
    <mergeCell ref="B17:B19"/>
    <mergeCell ref="B35:B37"/>
    <mergeCell ref="B47:B48"/>
    <mergeCell ref="A5:B5"/>
    <mergeCell ref="C5:H5"/>
    <mergeCell ref="A6:B6"/>
    <mergeCell ref="A7:B7"/>
    <mergeCell ref="A49:B49"/>
    <mergeCell ref="C49:I49"/>
    <mergeCell ref="I6:I7"/>
    <mergeCell ref="I9:I10"/>
    <mergeCell ref="I12:I13"/>
    <mergeCell ref="I15:I48"/>
    <mergeCell ref="B20:B22"/>
    <mergeCell ref="B23:B33"/>
    <mergeCell ref="B38:B43"/>
    <mergeCell ref="B44:B46"/>
    <mergeCell ref="A1:D1"/>
    <mergeCell ref="A2:I2"/>
    <mergeCell ref="A3:I3"/>
    <mergeCell ref="A4:C4"/>
    <mergeCell ref="D4:E4"/>
    <mergeCell ref="F4:G4"/>
    <mergeCell ref="H4:I4"/>
  </mergeCells>
  <phoneticPr fontId="13" type="noConversion"/>
  <dataValidations count="5">
    <dataValidation type="custom" allowBlank="1" showInputMessage="1" showErrorMessage="1" sqref="C10">
      <formula1>SUM(C10:C11)&lt;=C7</formula1>
    </dataValidation>
    <dataValidation type="custom" allowBlank="1" showInputMessage="1" showErrorMessage="1" errorTitle="温馨提示：" error="“全年预算执行数”不能大于“全年预算数”；“全年预算数”不能空置不填！若未调整预算，“全年预算数”=“年初预算数”，若调整了预算，“全年预算数”据实填写。" sqref="E8:E13">
      <formula1>AND(D8&gt;=0,E8&gt;=0,E8&lt;=D8)</formula1>
    </dataValidation>
    <dataValidation type="list" allowBlank="1" showInputMessage="1" showErrorMessage="1" sqref="F15:F48">
      <formula1>"正式资料,工作资料,原始凭据,说明材料"</formula1>
    </dataValidation>
    <dataValidation type="custom" allowBlank="1" showInputMessage="1" showErrorMessage="1" errorTitle="温馨提示：" error="“得分”不能高于“分值”，若“分值”为空，请先赋分！" sqref="H15:H27 H31:H48">
      <formula1>INDIRECT("H"&amp;ROW())&lt;=INDIRECT("G"&amp;ROW())</formula1>
    </dataValidation>
    <dataValidation type="custom" allowBlank="1" showInputMessage="1" showErrorMessage="1" errorTitle="提示：" error="“分值”之和（含预算执行10分）已超100分！" sqref="G15:G48 H28:H30">
      <formula1>SUM(G:G)&lt;=100</formula1>
    </dataValidation>
  </dataValidations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孔云霄</dc:creator>
  <cp:lastModifiedBy>Windows 用户</cp:lastModifiedBy>
  <cp:lastPrinted>2025-04-16T08:59:56Z</cp:lastPrinted>
  <dcterms:created xsi:type="dcterms:W3CDTF">2022-05-26T01:57:00Z</dcterms:created>
  <dcterms:modified xsi:type="dcterms:W3CDTF">2025-04-17T06:16:50Z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